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  <Override PartName="/xl/tables/table3.xml" ContentType="application/vnd.openxmlformats-officedocument.spreadsheetml.table+xml"/>
  <Override PartName="/xl/worksheets/sheet6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PROJECTS" sheetId="3" state="visible" r:id="rId3"/>
    <sheet xmlns:r="http://schemas.openxmlformats.org/officeDocument/2006/relationships" name="TIME LOG" sheetId="4" state="visible" r:id="rId4"/>
    <sheet xmlns:r="http://schemas.openxmlformats.org/officeDocument/2006/relationships" name="SCOPE LOG" sheetId="5" state="visible" r:id="rId5"/>
    <sheet xmlns:r="http://schemas.openxmlformats.org/officeDocument/2006/relationships" name="LOOKUPS" sheetId="6" state="hidden" r:id="rId6"/>
  </sheets>
  <definedNames>
    <definedName name="CurrencyCodes" hidden="0" function="0" vbProcedure="0">LOOKUPS!$E$2:$E$20</definedName>
    <definedName name="ProjectIDs" hidden="0" function="0" vbProcedure="0">PROJECTS!$A$7:$A$206</definedName>
    <definedName name="ProjectStatus" hidden="0" function="0" vbProcedure="0">LOOKUPS!$A$2:$A$5</definedName>
    <definedName name="ScopeStatus" hidden="0" function="0" vbProcedure="0">LOOKUPS!$C$2:$C$8</definedName>
    <definedName name="_xlnm.Print_Area" localSheetId="0">'START HERE'!$A$1:$J$28</definedName>
    <definedName name="_xlnm._FilterDatabase" localSheetId="1" hidden="1">'DASHBOARD'!$A$11:$L$26</definedName>
    <definedName name="_xlnm.Print_Titles" localSheetId="2">'PROJECTS'!$1:$6,'PROJECTS'!$A:$C</definedName>
    <definedName name="_xlnm.Print_Area" localSheetId="2">'PROJECTS'!$A$1:$R$31</definedName>
    <definedName name="_xlnm.Print_Titles" localSheetId="3">'TIME LOG'!$1:$6</definedName>
    <definedName name="_xlnm.Print_Area" localSheetId="3">'TIME LOG'!$A$1:$J$36</definedName>
    <definedName name="_xlnm.Print_Titles" localSheetId="4">'SCOPE LOG'!$1:$6</definedName>
    <definedName name="_xlnm.Print_Area" localSheetId="4">'SCOPE LOG'!$A$1:$M$31</definedName>
  </definedNames>
  <calcPr calcId="124519" calcMode="auto" fullCalcOnLoad="1" refMode="A1" iterate="0" iterateCount="100" iterateDelta="0.0001" forceFullCalc="1"/>
</workbook>
</file>

<file path=xl/styles.xml><?xml version="1.0" encoding="utf-8"?>
<styleSheet xmlns="http://schemas.openxmlformats.org/spreadsheetml/2006/main">
  <numFmts count="4">
    <numFmt numFmtId="164" formatCode="0.0%;[RED]\(0.0%\);\-"/>
    <numFmt numFmtId="165" formatCode="#,##0.0;[RED]\(#,##0.0\);\-"/>
    <numFmt numFmtId="166" formatCode="dd\ mmm\ yyyy"/>
    <numFmt numFmtId="167" formatCode="#,##0.00;[RED]\(#,##0.00\);\-"/>
  </numFmts>
  <fonts count="23">
    <font>
      <name val="Calibri"/>
      <charset val="1"/>
      <family val="2"/>
      <color theme="1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ptos Display"/>
      <charset val="1"/>
      <family val="2"/>
      <b val="1"/>
      <color rgb="FFFFFFFF"/>
      <sz val="24"/>
    </font>
    <font>
      <name val="Aptos"/>
      <charset val="1"/>
      <family val="2"/>
      <i val="1"/>
      <color rgb="FF667788"/>
      <sz val="10"/>
    </font>
    <font>
      <name val="Aptos"/>
      <charset val="1"/>
      <family val="2"/>
      <b val="1"/>
      <color rgb="FFFFFFFF"/>
      <sz val="11"/>
    </font>
    <font>
      <name val="Aptos"/>
      <charset val="1"/>
      <family val="2"/>
      <b val="1"/>
      <color rgb="FF203B54"/>
      <sz val="9"/>
    </font>
    <font>
      <name val="Aptos"/>
      <charset val="1"/>
      <family val="2"/>
      <color rgb="FF273746"/>
      <sz val="10"/>
    </font>
    <font>
      <name val="Aptos"/>
      <charset val="1"/>
      <family val="2"/>
      <b val="1"/>
      <color rgb="FF13283F"/>
      <sz val="11"/>
    </font>
    <font>
      <name val="Aptos"/>
      <charset val="1"/>
      <family val="2"/>
      <color rgb="FF273746"/>
      <sz val="9"/>
    </font>
    <font>
      <name val="Aptos"/>
      <charset val="1"/>
      <family val="2"/>
      <i val="1"/>
      <color rgb="FF667788"/>
      <sz val="8"/>
    </font>
    <font>
      <name val="Arial"/>
      <family val="2"/>
      <sz val="10"/>
    </font>
    <font>
      <name val="Aptos"/>
      <charset val="1"/>
      <family val="2"/>
      <b val="1"/>
      <color rgb="FF667788"/>
      <sz val="9"/>
    </font>
    <font>
      <name val="Aptos Display"/>
      <charset val="1"/>
      <family val="2"/>
      <b val="1"/>
      <color rgb="FF13283F"/>
      <sz val="22"/>
    </font>
    <font>
      <name val="Aptos Display"/>
      <charset val="1"/>
      <family val="2"/>
      <b val="1"/>
      <color rgb="FFE76F61"/>
      <sz val="22"/>
    </font>
    <font>
      <name val="Aptos"/>
      <charset val="1"/>
      <family val="2"/>
      <color rgb="FF667788"/>
      <sz val="9"/>
    </font>
    <font>
      <name val="Aptos"/>
      <charset val="1"/>
      <family val="2"/>
      <b val="1"/>
      <color rgb="FFFFFFFF"/>
      <sz val="9"/>
    </font>
    <font>
      <name val="Aptos"/>
      <charset val="1"/>
      <family val="2"/>
      <color rgb="FF203B54"/>
      <sz val="10"/>
    </font>
    <font>
      <name val="Aptos Display"/>
      <family val="2"/>
      <b val="1"/>
      <color rgb="FF13283F"/>
      <sz val="14"/>
    </font>
    <font>
      <name val="Aptos"/>
      <family val="2"/>
      <color rgb="FF667788"/>
      <sz val="8"/>
    </font>
    <font>
      <name val="Calibri"/>
      <family val="2"/>
      <color rgb="FF000000"/>
      <sz val="10"/>
    </font>
    <font>
      <name val="Aptos"/>
      <family val="2"/>
      <color rgb="FF273746"/>
      <sz val="9"/>
    </font>
  </fonts>
  <fills count="10">
    <fill>
      <patternFill/>
    </fill>
    <fill>
      <patternFill patternType="gray125"/>
    </fill>
    <fill>
      <patternFill patternType="solid">
        <fgColor rgb="FF13283F"/>
        <bgColor rgb="FF273746"/>
      </patternFill>
    </fill>
    <fill>
      <patternFill patternType="solid">
        <fgColor rgb="FF203B54"/>
        <bgColor rgb="FF273746"/>
      </patternFill>
    </fill>
    <fill>
      <patternFill patternType="solid">
        <fgColor rgb="FF18A999"/>
        <bgColor rgb="FF33CCCC"/>
      </patternFill>
    </fill>
    <fill>
      <patternFill patternType="solid">
        <fgColor rgb="FFF5F7F8"/>
        <bgColor rgb="FFEAF1F6"/>
      </patternFill>
    </fill>
    <fill>
      <patternFill patternType="solid">
        <fgColor rgb="FFFFF4D8"/>
        <bgColor rgb="FFFFF2D9"/>
      </patternFill>
    </fill>
    <fill>
      <patternFill patternType="solid">
        <fgColor rgb="FFE5F5F2"/>
        <bgColor rgb="FFE4F3EA"/>
      </patternFill>
    </fill>
    <fill>
      <patternFill patternType="solid">
        <fgColor rgb="FFFFFFFF"/>
        <bgColor rgb="FFF5F7F8"/>
      </patternFill>
    </fill>
    <fill>
      <patternFill patternType="solid">
        <fgColor rgb="FFEAF1F6"/>
        <bgColor rgb="FFE5F5F2"/>
      </patternFill>
    </fill>
  </fills>
  <borders count="12">
    <border>
      <left/>
      <right/>
      <top/>
      <bottom/>
      <diagonal/>
    </border>
    <border>
      <left style="thin">
        <color rgb="FFF2B84B"/>
      </left>
      <right style="thin">
        <color rgb="FFF2B84B"/>
      </right>
      <top style="thin">
        <color rgb="FFF2B84B"/>
      </top>
      <bottom style="thin">
        <color rgb="FFF2B84B"/>
      </bottom>
      <diagonal/>
    </border>
    <border>
      <left style="dashed">
        <color rgb="FF18A999"/>
      </left>
      <right/>
      <top/>
      <bottom/>
      <diagonal/>
    </border>
    <border>
      <left style="thin">
        <color rgb="FFD9E1E7"/>
      </left>
      <right style="thin">
        <color rgb="FFD9E1E7"/>
      </right>
      <top style="thin">
        <color rgb="FFD9E1E7"/>
      </top>
      <bottom/>
      <diagonal/>
    </border>
    <border>
      <left style="thin">
        <color rgb="FFD9E1E7"/>
      </left>
      <right style="thin">
        <color rgb="FFD9E1E7"/>
      </right>
      <top/>
      <bottom style="thin">
        <color rgb="FFD9E1E7"/>
      </bottom>
      <diagonal/>
    </border>
    <border>
      <left/>
      <right/>
      <top style="thin">
        <color rgb="FFD9E1E7"/>
      </top>
      <bottom/>
      <diagonal/>
    </border>
    <border>
      <left/>
      <right style="thin">
        <color rgb="FFD9E1E7"/>
      </right>
      <top style="thin">
        <color rgb="FFD9E1E7"/>
      </top>
      <bottom/>
      <diagonal/>
    </border>
    <border>
      <left style="thin">
        <color rgb="FFD9E1E7"/>
      </left>
      <right/>
      <top/>
      <bottom/>
      <diagonal/>
    </border>
    <border>
      <left/>
      <right style="thin">
        <color rgb="FFD9E1E7"/>
      </right>
      <top/>
      <bottom/>
      <diagonal/>
    </border>
    <border>
      <left style="thin">
        <color rgb="FFD9E1E7"/>
      </left>
      <right/>
      <top/>
      <bottom style="thin">
        <color rgb="FFD9E1E7"/>
      </bottom>
      <diagonal/>
    </border>
    <border>
      <left/>
      <right/>
      <top/>
      <bottom style="thin">
        <color rgb="FFD9E1E7"/>
      </bottom>
      <diagonal/>
    </border>
    <border>
      <left/>
      <right style="thin">
        <color rgb="FFD9E1E7"/>
      </right>
      <top/>
      <bottom style="thin">
        <color rgb="FFD9E1E7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64"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left" vertical="center"/>
    </xf>
    <xf numFmtId="0" fontId="5" fillId="0" borderId="0" applyAlignment="1" pivotButton="0" quotePrefix="0" xfId="0">
      <alignment horizontal="general" vertical="center"/>
    </xf>
    <xf numFmtId="0" fontId="6" fillId="3" borderId="0" applyAlignment="1" pivotButton="0" quotePrefix="0" xfId="0">
      <alignment horizontal="general" vertical="center"/>
    </xf>
    <xf numFmtId="0" fontId="6" fillId="4" borderId="0" applyAlignment="1" pivotButton="0" quotePrefix="0" xfId="0">
      <alignment horizontal="general" vertical="center"/>
    </xf>
    <xf numFmtId="0" fontId="7" fillId="5" borderId="0" applyAlignment="1" pivotButton="0" quotePrefix="0" xfId="0">
      <alignment horizontal="general" vertical="center" wrapText="1"/>
    </xf>
    <xf numFmtId="0" fontId="8" fillId="0" borderId="0" applyAlignment="1" pivotButton="0" quotePrefix="0" xfId="0">
      <alignment horizontal="general" vertical="center"/>
    </xf>
    <xf numFmtId="0" fontId="9" fillId="6" borderId="1" applyAlignment="1" pivotButton="0" quotePrefix="0" xfId="0">
      <alignment horizontal="center" vertical="center"/>
    </xf>
    <xf numFmtId="0" fontId="10" fillId="0" borderId="0" applyAlignment="1" pivotButton="0" quotePrefix="0" xfId="0">
      <alignment horizontal="general" vertical="center" wrapText="1"/>
    </xf>
    <xf numFmtId="164" fontId="9" fillId="6" borderId="1" applyAlignment="1" pivotButton="0" quotePrefix="0" xfId="0">
      <alignment horizontal="center" vertical="center"/>
    </xf>
    <xf numFmtId="0" fontId="7" fillId="5" borderId="0" applyAlignment="1" pivotButton="0" quotePrefix="0" xfId="0">
      <alignment horizontal="general" vertical="center" wrapText="1"/>
    </xf>
    <xf numFmtId="0" fontId="10" fillId="7" borderId="2" applyAlignment="1" pivotButton="0" quotePrefix="0" xfId="0">
      <alignment horizontal="general" vertical="center" wrapText="1"/>
    </xf>
    <xf numFmtId="0" fontId="11" fillId="0" borderId="0" applyAlignment="1" pivotButton="0" quotePrefix="0" xfId="0">
      <alignment horizontal="general" vertical="center" wrapText="1"/>
    </xf>
    <xf numFmtId="0" fontId="13" fillId="8" borderId="3" applyAlignment="1" pivotButton="0" quotePrefix="0" xfId="0">
      <alignment horizontal="center" vertical="center"/>
    </xf>
    <xf numFmtId="165" fontId="14" fillId="8" borderId="4" applyAlignment="1" pivotButton="0" quotePrefix="0" xfId="0">
      <alignment horizontal="center" vertical="center"/>
    </xf>
    <xf numFmtId="164" fontId="14" fillId="8" borderId="4" applyAlignment="1" pivotButton="0" quotePrefix="0" xfId="0">
      <alignment horizontal="center" vertical="center"/>
    </xf>
    <xf numFmtId="0" fontId="15" fillId="8" borderId="4" applyAlignment="1" pivotButton="0" quotePrefix="0" xfId="0">
      <alignment horizontal="center" vertical="center"/>
    </xf>
    <xf numFmtId="0" fontId="16" fillId="0" borderId="0" applyAlignment="1" pivotButton="0" quotePrefix="0" xfId="0">
      <alignment horizontal="general" vertical="center" wrapText="1"/>
    </xf>
    <xf numFmtId="0" fontId="17" fillId="4" borderId="0" applyAlignment="1" pivotButton="0" quotePrefix="0" xfId="0">
      <alignment horizontal="left" vertical="center" wrapText="1"/>
    </xf>
    <xf numFmtId="0" fontId="18" fillId="9" borderId="0" applyAlignment="1" pivotButton="0" quotePrefix="0" xfId="0">
      <alignment horizontal="general" vertical="center"/>
    </xf>
    <xf numFmtId="166" fontId="18" fillId="9" borderId="0" applyAlignment="1" pivotButton="0" quotePrefix="0" xfId="0">
      <alignment horizontal="general" vertical="center"/>
    </xf>
    <xf numFmtId="167" fontId="18" fillId="9" borderId="0" applyAlignment="1" pivotButton="0" quotePrefix="0" xfId="0">
      <alignment horizontal="general" vertical="center"/>
    </xf>
    <xf numFmtId="165" fontId="18" fillId="9" borderId="0" applyAlignment="1" pivotButton="0" quotePrefix="0" xfId="0">
      <alignment horizontal="general" vertical="center"/>
    </xf>
    <xf numFmtId="164" fontId="18" fillId="9" borderId="0" applyAlignment="1" pivotButton="0" quotePrefix="0" xfId="0">
      <alignment horizontal="general" vertical="center"/>
    </xf>
    <xf numFmtId="0" fontId="18" fillId="9" borderId="0" applyAlignment="1" pivotButton="0" quotePrefix="0" xfId="0">
      <alignment horizontal="general" vertical="center"/>
    </xf>
    <xf numFmtId="0" fontId="0" fillId="0" borderId="0" applyAlignment="1" pivotButton="0" quotePrefix="0" xfId="0">
      <alignment horizontal="general" vertical="bottom"/>
    </xf>
    <xf numFmtId="0" fontId="8" fillId="6" borderId="0" applyAlignment="1" pivotButton="0" quotePrefix="0" xfId="0">
      <alignment horizontal="general" vertical="center"/>
    </xf>
    <xf numFmtId="166" fontId="8" fillId="6" borderId="0" applyAlignment="1" pivotButton="0" quotePrefix="0" xfId="0">
      <alignment horizontal="general" vertical="center"/>
    </xf>
    <xf numFmtId="167" fontId="8" fillId="6" borderId="0" applyAlignment="1" pivotButton="0" quotePrefix="0" xfId="0">
      <alignment horizontal="general" vertical="center"/>
    </xf>
    <xf numFmtId="165" fontId="8" fillId="6" borderId="0" applyAlignment="1" pivotButton="0" quotePrefix="0" xfId="0">
      <alignment horizontal="general" vertical="center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left" vertical="center"/>
    </xf>
    <xf numFmtId="0" fontId="5" fillId="0" borderId="0" applyAlignment="1" pivotButton="0" quotePrefix="0" xfId="0">
      <alignment horizontal="general" vertical="center"/>
    </xf>
    <xf numFmtId="0" fontId="6" fillId="3" borderId="0" applyAlignment="1" pivotButton="0" quotePrefix="0" xfId="0">
      <alignment horizontal="general" vertical="center"/>
    </xf>
    <xf numFmtId="0" fontId="6" fillId="4" borderId="0" applyAlignment="1" pivotButton="0" quotePrefix="0" xfId="0">
      <alignment horizontal="general" vertical="center"/>
    </xf>
    <xf numFmtId="0" fontId="7" fillId="5" borderId="0" applyAlignment="1" pivotButton="0" quotePrefix="0" xfId="0">
      <alignment horizontal="general" vertical="center" wrapText="1"/>
    </xf>
    <xf numFmtId="0" fontId="8" fillId="0" borderId="0" applyAlignment="1" pivotButton="0" quotePrefix="0" xfId="0">
      <alignment horizontal="general" vertical="center"/>
    </xf>
    <xf numFmtId="0" fontId="9" fillId="6" borderId="1" applyAlignment="1" pivotButton="0" quotePrefix="0" xfId="0">
      <alignment horizontal="center" vertical="center"/>
    </xf>
    <xf numFmtId="0" fontId="10" fillId="0" borderId="0" applyAlignment="1" pivotButton="0" quotePrefix="0" xfId="0">
      <alignment horizontal="general" vertical="center" wrapText="1"/>
    </xf>
    <xf numFmtId="164" fontId="9" fillId="6" borderId="1" applyAlignment="1" pivotButton="0" quotePrefix="0" xfId="0">
      <alignment horizontal="center" vertical="center"/>
    </xf>
    <xf numFmtId="0" fontId="10" fillId="7" borderId="2" applyAlignment="1" pivotButton="0" quotePrefix="0" xfId="0">
      <alignment horizontal="general" vertical="center" wrapText="1"/>
    </xf>
    <xf numFmtId="0" fontId="11" fillId="0" borderId="0" applyAlignment="1" pivotButton="0" quotePrefix="0" xfId="0">
      <alignment horizontal="general" vertical="center" wrapText="1"/>
    </xf>
    <xf numFmtId="0" fontId="13" fillId="8" borderId="3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165" fontId="14" fillId="8" borderId="4" applyAlignment="1" pivotButton="0" quotePrefix="0" xfId="0">
      <alignment horizontal="center" vertical="center"/>
    </xf>
    <xf numFmtId="0" fontId="0" fillId="0" borderId="8" pivotButton="0" quotePrefix="0" xfId="0"/>
    <xf numFmtId="164" fontId="14" fillId="8" borderId="4" applyAlignment="1" pivotButton="0" quotePrefix="0" xfId="0">
      <alignment horizontal="center" vertical="center"/>
    </xf>
    <xf numFmtId="0" fontId="15" fillId="8" borderId="4" applyAlignment="1" pivotButton="0" quotePrefix="0" xfId="0">
      <alignment horizontal="center" vertical="center"/>
    </xf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  <xf numFmtId="0" fontId="16" fillId="0" borderId="0" applyAlignment="1" pivotButton="0" quotePrefix="0" xfId="0">
      <alignment horizontal="general" vertical="center" wrapText="1"/>
    </xf>
    <xf numFmtId="0" fontId="17" fillId="4" borderId="0" applyAlignment="1" pivotButton="0" quotePrefix="0" xfId="0">
      <alignment horizontal="left" vertical="center" wrapText="1"/>
    </xf>
    <xf numFmtId="0" fontId="18" fillId="9" borderId="0" applyAlignment="1" pivotButton="0" quotePrefix="0" xfId="0">
      <alignment horizontal="general" vertical="center"/>
    </xf>
    <xf numFmtId="166" fontId="18" fillId="9" borderId="0" applyAlignment="1" pivotButton="0" quotePrefix="0" xfId="0">
      <alignment horizontal="general" vertical="center"/>
    </xf>
    <xf numFmtId="167" fontId="18" fillId="9" borderId="0" applyAlignment="1" pivotButton="0" quotePrefix="0" xfId="0">
      <alignment horizontal="general" vertical="center"/>
    </xf>
    <xf numFmtId="165" fontId="18" fillId="9" borderId="0" applyAlignment="1" pivotButton="0" quotePrefix="0" xfId="0">
      <alignment horizontal="general" vertical="center"/>
    </xf>
    <xf numFmtId="164" fontId="18" fillId="9" borderId="0" applyAlignment="1" pivotButton="0" quotePrefix="0" xfId="0">
      <alignment horizontal="general" vertical="center"/>
    </xf>
    <xf numFmtId="0" fontId="8" fillId="6" borderId="0" applyAlignment="1" pivotButton="0" quotePrefix="0" xfId="0">
      <alignment horizontal="general" vertical="center"/>
    </xf>
    <xf numFmtId="166" fontId="8" fillId="6" borderId="0" applyAlignment="1" pivotButton="0" quotePrefix="0" xfId="0">
      <alignment horizontal="general" vertical="center"/>
    </xf>
    <xf numFmtId="167" fontId="8" fillId="6" borderId="0" applyAlignment="1" pivotButton="0" quotePrefix="0" xfId="0">
      <alignment horizontal="general" vertical="center"/>
    </xf>
    <xf numFmtId="165" fontId="8" fillId="6" borderId="0" applyAlignment="1" pivotButton="0" quotePrefix="0" xfId="0">
      <alignment horizontal="general" vertical="center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16">
    <dxf>
      <fill>
        <patternFill patternType="solid">
          <fgColor rgb="FF18A999"/>
          <bgColor rgb="FF000000"/>
        </patternFill>
      </fill>
    </dxf>
    <dxf>
      <fill>
        <patternFill patternType="solid">
          <fgColor rgb="FFEAF1F6"/>
          <bgColor rgb="FF000000"/>
        </patternFill>
      </fill>
    </dxf>
    <dxf>
      <fill>
        <patternFill patternType="solid">
          <fgColor rgb="FF203B54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CE9E6"/>
          <bgColor rgb="FF000000"/>
        </patternFill>
      </fill>
    </dxf>
    <dxf>
      <fill>
        <patternFill patternType="solid">
          <fgColor rgb="FFFFF2D9"/>
          <bgColor rgb="FF000000"/>
        </patternFill>
      </fill>
    </dxf>
    <dxf>
      <fill>
        <patternFill patternType="solid">
          <fgColor rgb="FF9C6500"/>
          <bgColor rgb="FF000000"/>
        </patternFill>
      </fill>
    </dxf>
    <dxf>
      <fill>
        <patternFill patternType="solid">
          <fgColor rgb="FFE76F61"/>
          <bgColor rgb="FF000000"/>
        </patternFill>
      </fill>
    </dxf>
    <dxf>
      <font>
        <b val="1"/>
        <color rgb="FFE76F61"/>
      </font>
      <fill>
        <patternFill>
          <bgColor rgb="FFFCE9E6"/>
        </patternFill>
      </fill>
    </dxf>
    <dxf>
      <font>
        <b val="1"/>
        <color rgb="FF9C6500"/>
      </font>
      <fill>
        <patternFill>
          <bgColor rgb="FFFFF2D9"/>
        </patternFill>
      </fill>
    </dxf>
    <dxf>
      <fill>
        <patternFill patternType="solid">
          <fgColor rgb="FFFFF4D8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273746"/>
          <bgColor rgb="FF000000"/>
        </patternFill>
      </fill>
    </dxf>
    <dxf>
      <fill>
        <patternFill patternType="solid">
          <fgColor rgb="FFFF0000"/>
          <bgColor rgb="FF000000"/>
        </patternFill>
      </fill>
    </dxf>
    <dxf>
      <font>
        <b val="1"/>
        <color rgb="FF286140"/>
      </font>
      <fill>
        <patternFill>
          <bgColor rgb="FFE4F3EA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286140"/>
      <rgbColor rgb="FF000080"/>
      <rgbColor rgb="FF9C6500"/>
      <rgbColor rgb="FF800080"/>
      <rgbColor rgb="FF008080"/>
      <rgbColor rgb="FFA6BACB"/>
      <rgbColor rgb="FF808080"/>
      <rgbColor rgb="FF66A3D2"/>
      <rgbColor rgb="FF993366"/>
      <rgbColor rgb="FFFFF4D8"/>
      <rgbColor rgb="FFE5F5F2"/>
      <rgbColor rgb="FF660066"/>
      <rgbColor rgb="FFE76F61"/>
      <rgbColor rgb="FF0066CC"/>
      <rgbColor rgb="FFD9E1E7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4F3EA"/>
      <rgbColor rgb="FFEAF1F6"/>
      <rgbColor rgb="FFFFF2D9"/>
      <rgbColor rgb="FFF5F7F8"/>
      <rgbColor rgb="FFFF99CC"/>
      <rgbColor rgb="FFCC99FF"/>
      <rgbColor rgb="FFFCE9E6"/>
      <rgbColor rgb="FF3366FF"/>
      <rgbColor rgb="FF33CCCC"/>
      <rgbColor rgb="FF99CC00"/>
      <rgbColor rgb="FFF2B84B"/>
      <rgbColor rgb="FFFF9900"/>
      <rgbColor rgb="FFFF6600"/>
      <rgbColor rgb="FF667788"/>
      <rgbColor rgb="FF969696"/>
      <rgbColor rgb="FF13283F"/>
      <rgbColor rgb="FF18A999"/>
      <rgbColor rgb="FF003300"/>
      <rgbColor rgb="FF333300"/>
      <rgbColor rgb="FF993300"/>
      <rgbColor rgb="FF993366"/>
      <rgbColor rgb="FF203B54"/>
      <rgbColor rgb="FF273746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 rot="0"/>
          <a:lstStyle xmlns:a="http://schemas.openxmlformats.org/drawingml/2006/main"/>
          <a:p xmlns:a="http://schemas.openxmlformats.org/drawingml/2006/main">
            <a:pPr>
              <a:defRPr lang="en-US" sz="1400" b="1" strike="noStrike" spc="-1">
                <a:solidFill>
                  <a:srgbClr val="13283f"/>
                </a:solidFill>
                <a:latin typeface="Aptos Display"/>
              </a:defRPr>
            </a:pPr>
            <a:r>
              <a:rPr lang="en-US" sz="1400" b="1" strike="noStrike" spc="-1">
                <a:solidFill>
                  <a:srgbClr val="13283f"/>
                </a:solidFill>
                <a:latin typeface="Aptos Display"/>
              </a:rPr>
              <a:t>Margin plan vs. forecast</a:t>
            </a:r>
          </a:p>
        </rich>
      </tx>
      <overlay val="0"/>
      <spPr>
        <a:noFill xmlns:a="http://schemas.openxmlformats.org/drawingml/2006/main"/>
        <a:ln xmlns:a="http://schemas.openxmlformats.org/drawingml/2006/main" w="0">
          <a:noFill/>
          <a:prstDash val="solid"/>
        </a:ln>
      </spPr>
    </title>
    <plotArea>
      <barChart>
        <barDir val="col"/>
        <grouping val="clustered"/>
        <varyColors val="0"/>
        <ser>
          <idx val="0"/>
          <order val="0"/>
          <tx>
            <strRef>
              <f>"Planned margin"</f>
              <strCache>
                <ptCount val="1"/>
                <pt idx="0">
                  <v>Planned margin</v>
                </pt>
              </strCache>
            </strRef>
          </tx>
          <spPr>
            <a:solidFill xmlns:a="http://schemas.openxmlformats.org/drawingml/2006/main">
              <a:srgbClr val="a6bacb"/>
            </a:solidFill>
            <a:ln xmlns:a="http://schemas.openxmlformats.org/drawingml/2006/main" w="9360">
              <a:noFill/>
              <a:prstDash val="solid"/>
            </a:ln>
          </spPr>
          <invertIfNegative val="0"/>
          <dLbls>
            <txPr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pPr>
                  <a:defRPr sz="1000" b="0" strike="noStrike" spc="-1">
                    <a:latin typeface="Arial"/>
                  </a:defRPr>
                </a:pPr>
                <a:r>
                  <a:t/>
                </a:r>
              </a:p>
            </txPr>
            <showLegendKey val="0"/>
            <showVal val="0"/>
            <showCatName val="0"/>
            <showSerName val="0"/>
            <showPercent val="0"/>
            <showLeaderLines val="1"/>
          </dLbls>
          <cat>
            <strRef>
              <f>DASHBOARD!$B$12:$B$21</f>
              <strCache>
                <ptCount val="10"/>
                <pt idx="0">
                  <v>Brand system rollout</v>
                </pt>
                <pt idx="1">
                  <v>E-commerce refresh</v>
                </pt>
                <pt idx="2">
                  <v>Analytics dashboard</v>
                </pt>
                <pt idx="3">
                  <v>Campaign creative suite</v>
                </pt>
                <pt idx="4">
                  <v>None</v>
                </pt>
                <pt idx="5">
                  <v>None</v>
                </pt>
                <pt idx="6">
                  <v>None</v>
                </pt>
                <pt idx="7">
                  <v>None</v>
                </pt>
                <pt idx="8">
                  <v>None</v>
                </pt>
                <pt idx="9">
                  <v>None</v>
                </pt>
              </strCache>
            </strRef>
          </cat>
          <val>
            <numRef>
              <f>DASHBOARD!$I$12:$I$21</f>
              <numCache>
                <formatCode>0.0%;[RED]\(0.0%\);\-</formatCode>
                <ptCount val="10"/>
                <pt idx="0">
                  <v>0.44</v>
                </pt>
                <pt idx="1">
                  <v>0.53469387755102</v>
                </pt>
                <pt idx="2">
                  <v>0.333333333333333</v>
                </pt>
                <pt idx="3">
                  <v>0.5</v>
                </pt>
              </numCache>
            </numRef>
          </val>
        </ser>
        <ser>
          <idx val="1"/>
          <order val="1"/>
          <tx>
            <strRef>
              <f>"Forecast margin"</f>
              <strCache>
                <ptCount val="1"/>
                <pt idx="0">
                  <v>Forecast margin</v>
                </pt>
              </strCache>
            </strRef>
          </tx>
          <spPr>
            <a:solidFill xmlns:a="http://schemas.openxmlformats.org/drawingml/2006/main">
              <a:srgbClr val="18a999"/>
            </a:solidFill>
            <a:ln xmlns:a="http://schemas.openxmlformats.org/drawingml/2006/main" w="9360">
              <a:noFill/>
              <a:prstDash val="solid"/>
            </a:ln>
          </spPr>
          <invertIfNegative val="0"/>
          <dLbls>
            <txPr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pPr>
                  <a:defRPr sz="1000" b="0" strike="noStrike" spc="-1">
                    <a:latin typeface="Arial"/>
                  </a:defRPr>
                </a:pPr>
                <a:r>
                  <a:t/>
                </a:r>
              </a:p>
            </txPr>
            <showLegendKey val="0"/>
            <showVal val="0"/>
            <showCatName val="0"/>
            <showSerName val="0"/>
            <showPercent val="0"/>
            <showLeaderLines val="1"/>
          </dLbls>
          <cat>
            <strRef>
              <f>DASHBOARD!$B$12:$B$21</f>
              <strCache>
                <ptCount val="10"/>
                <pt idx="0">
                  <v>Brand system rollout</v>
                </pt>
                <pt idx="1">
                  <v>E-commerce refresh</v>
                </pt>
                <pt idx="2">
                  <v>Analytics dashboard</v>
                </pt>
                <pt idx="3">
                  <v>Campaign creative suite</v>
                </pt>
                <pt idx="4">
                  <v>None</v>
                </pt>
                <pt idx="5">
                  <v>None</v>
                </pt>
                <pt idx="6">
                  <v>None</v>
                </pt>
                <pt idx="7">
                  <v>None</v>
                </pt>
                <pt idx="8">
                  <v>None</v>
                </pt>
                <pt idx="9">
                  <v>None</v>
                </pt>
              </strCache>
            </strRef>
          </cat>
          <val>
            <numRef>
              <f>DASHBOARD!$J$12:$J$21</f>
              <numCache>
                <formatCode>0.0%;[RED]\(0.0%\);\-</formatCode>
                <ptCount val="10"/>
                <pt idx="0">
                  <v>0.365</v>
                </pt>
                <pt idx="1">
                  <v>0.253571428571429</v>
                </pt>
                <pt idx="2">
                  <v>0.337333333333333</v>
                </pt>
                <pt idx="3">
                  <v>0.466666666666667</v>
                </pt>
              </numCache>
            </numRef>
          </val>
        </ser>
        <gapWidth val="150"/>
        <overlap val="0"/>
        <axId val="1152813"/>
        <axId val="73701974"/>
      </barChart>
      <catAx>
        <axId val="1152813"/>
        <scaling>
          <orientation val="minMax"/>
        </scaling>
        <delete val="0"/>
        <axPos val="b"/>
        <numFmt formatCode="General" sourceLinked="0"/>
        <majorTickMark val="none"/>
        <minorTickMark val="none"/>
        <tickLblPos val="low"/>
        <spPr>
          <a:ln xmlns:a="http://schemas.openxmlformats.org/drawingml/2006/main" w="9360">
            <a:solidFill>
              <a:srgbClr val="d9e1e7"/>
            </a:solidFill>
            <a:prstDash val="solid"/>
            <a:round/>
          </a:ln>
        </spPr>
        <txPr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800" b="0" strike="noStrike" spc="-1">
                <a:solidFill>
                  <a:srgbClr val="667788"/>
                </a:solidFill>
                <a:latin typeface="Aptos"/>
              </a:defRPr>
            </a:pPr>
            <a:r>
              <a:t/>
            </a:r>
          </a:p>
        </txPr>
        <crossAx val="73701974"/>
        <crosses val="autoZero"/>
        <auto val="1"/>
        <lblAlgn val="ctr"/>
        <lblOffset val="100"/>
        <noMultiLvlLbl val="0"/>
      </catAx>
      <valAx>
        <axId val="73701974"/>
        <scaling>
          <orientation val="minMax"/>
          <max val="1"/>
          <min val="0"/>
        </scaling>
        <delete val="0"/>
        <axPos val="l"/>
        <majorGridlines>
          <spPr>
            <a:ln xmlns:a="http://schemas.openxmlformats.org/drawingml/2006/main" w="9360">
              <a:solidFill>
                <a:srgbClr val="d9e1e7"/>
              </a:solidFill>
              <a:prstDash val="solid"/>
              <a:round/>
            </a:ln>
          </spPr>
        </majorGridlines>
        <numFmt formatCode="0%" sourceLinked="0"/>
        <majorTickMark val="none"/>
        <minorTickMark val="none"/>
        <tickLblPos val="nextTo"/>
        <spPr>
          <a:ln xmlns:a="http://schemas.openxmlformats.org/drawingml/2006/main" w="9360">
            <a:noFill/>
            <a:prstDash val="solid"/>
          </a:ln>
        </spPr>
        <txPr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r>
              <a:t/>
            </a:r>
          </a:p>
        </txPr>
        <crossAx val="1152813"/>
        <crosses val="autoZero"/>
        <crossBetween val="between"/>
      </valAx>
    </plotArea>
    <legend>
      <legendPos val="b"/>
      <overlay val="0"/>
      <spPr>
        <a:noFill xmlns:a="http://schemas.openxmlformats.org/drawingml/2006/main"/>
        <a:ln xmlns:a="http://schemas.openxmlformats.org/drawingml/2006/main" w="0">
          <a:noFill/>
          <a:prstDash val="solid"/>
        </a:ln>
      </spPr>
      <txPr>
        <a:bodyPr xmlns:a="http://schemas.openxmlformats.org/drawingml/2006/main"/>
        <a:lstStyle xmlns:a="http://schemas.openxmlformats.org/drawingml/2006/main"/>
        <a:p xmlns:a="http://schemas.openxmlformats.org/drawingml/2006/main">
          <a:pPr>
            <a:defRPr sz="900" b="0" strike="noStrike" spc="-1">
              <a:solidFill>
                <a:srgbClr val="273746"/>
              </a:solidFill>
              <a:latin typeface="Aptos"/>
            </a:defRPr>
          </a:pPr>
          <a:r>
            <a:t/>
          </a:r>
        </a:p>
      </txPr>
    </legend>
    <plotVisOnly val="1"/>
    <dispBlanksAs val="gap"/>
  </chart>
  <spPr>
    <a:solidFill xmlns:a="http://schemas.openxmlformats.org/drawingml/2006/main">
      <a:srgbClr val="ffffff"/>
    </a:solidFill>
    <a:ln xmlns:a="http://schemas.openxmlformats.org/drawingml/2006/main" w="9360">
      <a:noFill/>
      <a:prstDash val="solid"/>
    </a:ln>
  </spPr>
</chartSpace>
</file>

<file path=xl/comments/comment1.xml><?xml version="1.0" encoding="utf-8"?>
<comments xmlns="http://schemas.openxmlformats.org/spreadsheetml/2006/main">
  <authors>
    <author>Unknown Author</author>
  </authors>
  <commentList>
    <comment ref="I6" authorId="0" shapeId="0">
      <text>
        <t>All money fields are currency-neutral numbers. The selected code labels the workbook; it does not convert amounts.</t>
      </text>
    </comment>
    <comment ref="I7" authorId="0" shapeId="0">
      <text>
        <t>A live project is “At risk” when its forecast margin is below this floor.</t>
      </text>
    </comment>
    <comment ref="I8" authorId="0" shapeId="0">
      <text>
        <t>Projects within this many percentage points above the floor are marked “Watch”.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28</row>
      <rowOff>76320</rowOff>
    </from>
    <to>
      <col>7</col>
      <colOff>533160</colOff>
      <row>45</row>
      <rowOff>123480</rowOff>
    </to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twoCellAnchor>
</wsDr>
</file>

<file path=xl/tables/table1.xml><?xml version="1.0" encoding="utf-8"?>
<table xmlns="http://schemas.openxmlformats.org/spreadsheetml/2006/main" id="1" name="Projects" displayName="Projects" ref="A6:R206" headerRowCount="1" totalsRowCount="0" totalsRowShown="0">
  <autoFilter ref="A6:R206"/>
  <tableColumns count="18">
    <tableColumn id="1" name="Project ID"/>
    <tableColumn id="2" name="Client"/>
    <tableColumn id="3" name="Project / engagement"/>
    <tableColumn id="4" name="Status"/>
    <tableColumn id="5" name="Start date"/>
    <tableColumn id="6" name="Due date"/>
    <tableColumn id="7" name="Contract fee"/>
    <tableColumn id="8" name="Planned hours"/>
    <tableColumn id="9" name="Planned internal cost / hr"/>
    <tableColumn id="10" name="Planned labor cost"/>
    <tableColumn id="11" name="Planned margin"/>
    <tableColumn id="12" name="Forecast labor cost"/>
    <tableColumn id="13" name="Forecast margin"/>
    <tableColumn id="14" name="Actual hours"/>
    <tableColumn id="15" name="Actual labor cost"/>
    <tableColumn id="16" name="Margin change"/>
    <tableColumn id="17" name="Health"/>
    <tableColumn id="18" name="Notes"/>
  </tableColumns>
</table>
</file>

<file path=xl/tables/table2.xml><?xml version="1.0" encoding="utf-8"?>
<table xmlns="http://schemas.openxmlformats.org/spreadsheetml/2006/main" id="2" name="TimeLog" displayName="TimeLog" ref="A6:J206" headerRowCount="1" totalsRowCount="0" totalsRowShown="0">
  <autoFilter ref="A6:J206"/>
  <tableColumns count="10">
    <tableColumn id="1" name="Entry ID"/>
    <tableColumn id="2" name="Date"/>
    <tableColumn id="3" name="Project ID"/>
    <tableColumn id="4" name="Contributor"/>
    <tableColumn id="5" name="Workstream"/>
    <tableColumn id="6" name="Work description"/>
    <tableColumn id="7" name="Hours"/>
    <tableColumn id="8" name="Internal cost rate"/>
    <tableColumn id="9" name="Labor cost"/>
    <tableColumn id="10" name="Notes"/>
  </tableColumns>
</table>
</file>

<file path=xl/tables/table3.xml><?xml version="1.0" encoding="utf-8"?>
<table xmlns="http://schemas.openxmlformats.org/spreadsheetml/2006/main" id="3" name="ScopeLog" displayName="ScopeLog" ref="A6:M206" headerRowCount="1" totalsRowCount="0" totalsRowShown="0">
  <autoFilter ref="A6:M206"/>
  <tableColumns count="13">
    <tableColumn id="1" name="Change ID"/>
    <tableColumn id="2" name="Date"/>
    <tableColumn id="3" name="Project ID"/>
    <tableColumn id="4" name="Request / extra work"/>
    <tableColumn id="5" name="Status"/>
    <tableColumn id="6" name="Estimated hours"/>
    <tableColumn id="7" name="Quoted fee"/>
    <tableColumn id="8" name="Approved fee"/>
    <tableColumn id="9" name="Hours delivered"/>
    <tableColumn id="10" name="Fee billed"/>
    <tableColumn id="11" name="Internal cost / hr"/>
    <tableColumn id="12" name="Labor cost"/>
    <tableColumn id="13" name="Attention"/>
  </tableColumns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5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sheet1.xml><?xml version="1.0" encoding="utf-8"?>
<worksheet xmlns="http://schemas.openxmlformats.org/spreadsheetml/2006/main">
  <sheetPr filterMode="0">
    <tabColor rgb="FFF2B84B"/>
    <outlinePr summaryBelow="1" summaryRight="1"/>
    <pageSetUpPr fitToPage="1"/>
  </sheetPr>
  <dimension ref="A1:J28"/>
  <sheetViews>
    <sheetView showFormulas="0" showGridLines="0" showRowColHeaders="1" showZeros="1" rightToLeft="0" tabSelected="1" showOutlineSymbols="1" defaultGridColor="1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baseColWidth="8" defaultColWidth="8.59765625" defaultRowHeight="21.75" zeroHeight="0" outlineLevelRow="0"/>
  <cols>
    <col width="3.72" customWidth="1" style="30" min="1" max="1"/>
    <col width="17.71" customWidth="1" style="30" min="2" max="5"/>
    <col width="3.72" customWidth="1" style="30" min="6" max="6"/>
    <col width="22.71" customWidth="1" style="30" min="7" max="8"/>
    <col width="18.71" customWidth="1" style="30" min="9" max="9"/>
    <col width="3.72" customWidth="1" style="30" min="10" max="10"/>
  </cols>
  <sheetData>
    <row r="1" ht="27.75" customHeight="1" s="31">
      <c r="A1" s="32" t="inlineStr">
        <is>
          <t>MARGIN CONTROL KIT</t>
        </is>
      </c>
    </row>
    <row r="2" ht="24" customHeight="1" s="31"/>
    <row r="3" ht="21.75" customHeight="1" s="31">
      <c r="A3" s="33" t="inlineStr">
        <is>
          <t>A practical project-economics cockpit for small creative and service agencies.</t>
        </is>
      </c>
    </row>
    <row r="5" ht="21.75" customHeight="1" s="31">
      <c r="B5" s="34" t="inlineStr">
        <is>
          <t>YOUR 4-STEP WORKFLOW</t>
        </is>
      </c>
      <c r="G5" s="35" t="inlineStr">
        <is>
          <t>WORKBOOK SETTINGS</t>
        </is>
      </c>
    </row>
    <row r="6" ht="29.25" customHeight="1" s="31">
      <c r="B6" s="36" t="inlineStr">
        <is>
          <t>01  Set your guardrails</t>
        </is>
      </c>
      <c r="G6" s="37" t="inlineStr">
        <is>
          <t>Base currency</t>
        </is>
      </c>
      <c r="I6" s="38" t="inlineStr">
        <is>
          <t>USD</t>
        </is>
      </c>
    </row>
    <row r="7" ht="29.25" customHeight="1" s="31">
      <c r="B7" s="39" t="inlineStr">
        <is>
          <t>Choose one currency for the entire workbook. Set your minimum target margin and the small “watch” band above it.</t>
        </is>
      </c>
      <c r="G7" s="37" t="inlineStr">
        <is>
          <t>Minimum target margin</t>
        </is>
      </c>
      <c r="I7" s="40" t="n">
        <v>0.35</v>
      </c>
    </row>
    <row r="8" ht="29.25" customHeight="1" s="31">
      <c r="B8" s="36" t="inlineStr">
        <is>
          <t>02  Add project baselines</t>
        </is>
      </c>
      <c r="G8" s="37" t="inlineStr">
        <is>
          <t>Watch band above floor</t>
        </is>
      </c>
      <c r="I8" s="40" t="n">
        <v>0.05</v>
      </c>
    </row>
    <row r="9" ht="38.25" customHeight="1" s="31">
      <c r="B9" s="39" t="inlineStr">
        <is>
          <t>In PROJECTS, enter the contracted fee, planned hours, and blended internal cost per hour for each project.</t>
        </is>
      </c>
    </row>
    <row r="10" ht="24.75" customHeight="1" s="31">
      <c r="B10" s="36" t="inlineStr">
        <is>
          <t>03  Log real delivery</t>
        </is>
      </c>
    </row>
    <row r="11" ht="38.25" customHeight="1" s="31">
      <c r="B11" s="39" t="inlineStr">
        <is>
          <t>Record in-scope hours in TIME LOG. Use one row per person, day, or work block; enter the internal cost rate, not the client bill rate.</t>
        </is>
      </c>
    </row>
    <row r="12" ht="24.75" customHeight="1" s="31">
      <c r="B12" s="36" t="inlineStr">
        <is>
          <t>04  Capture scope creep</t>
        </is>
      </c>
    </row>
    <row r="13" ht="38.25" customHeight="1" s="31">
      <c r="B13" s="39" t="inlineStr">
        <is>
          <t>Put extra requests in SCOPE LOG before doing the work. Track approval, delivered hours, and amount billed; review every alert on DASHBOARD.</t>
        </is>
      </c>
    </row>
    <row r="15" ht="21.75" customHeight="1" s="31">
      <c r="B15" s="34" t="inlineStr">
        <is>
          <t>WHAT EACH TAB DOES</t>
        </is>
      </c>
    </row>
    <row r="16" ht="27" customHeight="1" s="31">
      <c r="B16" s="36" t="inlineStr">
        <is>
          <t>DASHBOARD</t>
        </is>
      </c>
      <c r="C16" s="39" t="inlineStr">
        <is>
          <t>Live portfolio snapshot: project health, margin movement, and scope follow-ups.</t>
        </is>
      </c>
    </row>
    <row r="17" ht="27" customHeight="1" s="31">
      <c r="B17" s="36" t="inlineStr">
        <is>
          <t>PROJECTS</t>
        </is>
      </c>
      <c r="C17" s="39" t="inlineStr">
        <is>
          <t>One row per engagement. Yellow cells are inputs; blue cells are calculated.</t>
        </is>
      </c>
    </row>
    <row r="18" ht="27" customHeight="1" s="31">
      <c r="B18" s="36" t="inlineStr">
        <is>
          <t>TIME LOG</t>
        </is>
      </c>
      <c r="C18" s="39" t="inlineStr">
        <is>
          <t>In-scope delivery hours and internal labor cost. Add entries as work happens.</t>
        </is>
      </c>
    </row>
    <row r="19" ht="27" customHeight="1" s="31">
      <c r="B19" s="36" t="inlineStr">
        <is>
          <t>SCOPE LOG</t>
        </is>
      </c>
      <c r="C19" s="39" t="inlineStr">
        <is>
          <t>Additional requests, approvals, delivery, and invoicing. Separate from the contract baseline.</t>
        </is>
      </c>
    </row>
    <row r="21" ht="21.75" customHeight="1" s="31">
      <c r="B21" s="34" t="inlineStr">
        <is>
          <t>MODEL NOTES — PLEASE READ</t>
        </is>
      </c>
    </row>
    <row r="22" ht="29.25" customHeight="1" s="31">
      <c r="B22" s="41" t="inlineStr">
        <is>
          <t>•  Single-currency workbook: use one code across all projects. Amounts are not converted, and portfolio totals are only meaningful when every project uses that currency.</t>
        </is>
      </c>
    </row>
    <row r="23" ht="29.25" customHeight="1" s="31">
      <c r="B23" s="39" t="inlineStr">
        <is>
          <t>•  Forecast cost = actual labor cost to date + remaining baseline hours × planned internal cost rate. Hours above plan do not create negative remaining cost.</t>
        </is>
      </c>
    </row>
    <row r="24" ht="29.25" customHeight="1" s="31">
      <c r="B24" s="41" t="inlineStr">
        <is>
          <t>•  Forecast margin uses the contracted fee only. Once a signed change order changes the contract value, update the project fee in PROJECTS. The scope register itself is not a revenue ledger.</t>
        </is>
      </c>
    </row>
    <row r="25" ht="29.25" customHeight="1" s="31">
      <c r="B25" s="39" t="inlineStr">
        <is>
          <t>•  The kit tracks labor costs, not overhead, tax, contractor invoices, or cash collection. Treat margin flags as management signals, not accounting or tax advice.</t>
        </is>
      </c>
    </row>
    <row r="26" ht="29.25" customHeight="1" s="31">
      <c r="B26" s="39" t="inlineStr">
        <is>
          <t>•  All example clients, people, projects, and figures are fictional; replace or delete them before real use. Each register includes 200 ready-to-use rows.</t>
        </is>
      </c>
    </row>
    <row r="28" ht="21.75" customHeight="1" s="31">
      <c r="B28" s="42" t="inlineStr">
        <is>
          <t>DESIGN KEY   Yellow = type here     Blue = formula     Teal = workflow / controls     Coral = attention needed</t>
        </is>
      </c>
    </row>
  </sheetData>
  <mergeCells count="27">
    <mergeCell ref="B9:E9"/>
    <mergeCell ref="A1:J2"/>
    <mergeCell ref="C17:I17"/>
    <mergeCell ref="B25:I25"/>
    <mergeCell ref="B6:E6"/>
    <mergeCell ref="B22:I22"/>
    <mergeCell ref="B5:E5"/>
    <mergeCell ref="G8:H8"/>
    <mergeCell ref="C19:I19"/>
    <mergeCell ref="B21:I21"/>
    <mergeCell ref="C18:I18"/>
    <mergeCell ref="G7:H7"/>
    <mergeCell ref="G5:I5"/>
    <mergeCell ref="B7:E7"/>
    <mergeCell ref="G6:H6"/>
    <mergeCell ref="B23:I23"/>
    <mergeCell ref="B12:E12"/>
    <mergeCell ref="B28:I28"/>
    <mergeCell ref="B11:E11"/>
    <mergeCell ref="C16:I16"/>
    <mergeCell ref="B8:E8"/>
    <mergeCell ref="B15:I15"/>
    <mergeCell ref="B13:E13"/>
    <mergeCell ref="B24:I24"/>
    <mergeCell ref="A3:J3"/>
    <mergeCell ref="B10:E10"/>
    <mergeCell ref="B26:I26"/>
  </mergeCells>
  <dataValidations count="2">
    <dataValidation sqref="I6" showDropDown="0" showInputMessage="1" showErrorMessage="1" allowBlank="1" errorTitle="Choose a listed currency" error="Select a supported three-letter code." promptTitle="Choose one currency" prompt="Use the same currency for every project. No FX conversion is performed." type="list" errorStyle="stop" operator="between">
      <formula1>CurrencyCodes</formula1>
      <formula2>0</formula2>
    </dataValidation>
    <dataValidation sqref="I7:I8" showDropDown="0" showInputMessage="1" showErrorMessage="1" allowBlank="1" promptTitle="Margin guardrail" prompt="Enter a percentage from 0% to 100%." type="decimal" errorStyle="stop" operator="between">
      <formula1>0</formula1>
      <formula2>1</formula2>
    </dataValidation>
  </dataValidations>
  <printOptions horizontalCentered="0" verticalCentered="0" headings="0" gridLines="0" gridLinesSet="1"/>
  <pageMargins left="0.35" right="0.35" top="0.4" bottom="0.4" header="0.511811023622047" footer="0.511811023622047"/>
  <pageSetup orientation="landscape" paperSize="1" scale="100" fitToHeight="1" fitToWidth="1" pageOrder="downThenOver" blackAndWhite="0" draft="0" horizontalDpi="300" verticalDpi="300" copies="1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 filterMode="0">
    <tabColor rgb="FF18A999"/>
    <outlinePr summaryBelow="1" summaryRight="1"/>
    <pageSetUpPr fitToPage="1"/>
  </sheetPr>
  <dimension ref="A1:L49"/>
  <sheetViews>
    <sheetView showFormulas="0" showGridLines="0" showRowColHeaders="1" showZeros="1" rightToLeft="0" tabSelected="0" showOutlineSymbols="1" defaultGridColor="1" view="normal" topLeftCell="A1" colorId="64" zoomScale="85" zoomScaleNormal="85" zoomScalePageLayoutView="100" workbookViewId="0">
      <pane xSplit="1" ySplit="10" topLeftCell="B11" activePane="bottomRight" state="frozen"/>
      <selection pane="topLeft" activeCell="A1" activeCellId="0" sqref="A1"/>
      <selection pane="topRight" activeCell="B1" activeCellId="0" sqref="B1"/>
      <selection pane="bottomLeft" activeCell="A11" activeCellId="0" sqref="A11"/>
      <selection pane="bottomRight" activeCell="A1" activeCellId="0" sqref="A1"/>
    </sheetView>
  </sheetViews>
  <sheetFormatPr baseColWidth="8" defaultColWidth="8.59765625" defaultRowHeight="15" zeroHeight="0" outlineLevelRow="0"/>
  <cols>
    <col width="13.71" customWidth="1" style="30" min="1" max="1"/>
    <col width="26.71" customWidth="1" style="30" min="2" max="2"/>
    <col width="20.72" customWidth="1" style="30" min="3" max="3"/>
    <col width="15.72" customWidth="1" style="30" min="4" max="4"/>
    <col width="17.71" customWidth="1" style="30" min="5" max="5"/>
    <col width="13.71" customWidth="1" style="30" min="6" max="7"/>
    <col width="18.71" customWidth="1" style="30" min="8" max="8"/>
    <col width="16.72" customWidth="1" style="30" min="9" max="10"/>
    <col width="14.71" customWidth="1" style="30" min="11" max="12"/>
  </cols>
  <sheetData>
    <row r="1" ht="30.75" customHeight="1" s="31">
      <c r="A1" s="32" t="inlineStr">
        <is>
          <t>AGENCY MARGIN CONTROL</t>
        </is>
      </c>
    </row>
    <row r="2" ht="21.75" customHeight="1" s="31">
      <c r="A2" s="33">
        <f>"Portfolio pulse  •  All amounts in "&amp;'START HERE'!$I$6&amp;"  •  One currency only; no FX conversion"</f>
        <v/>
      </c>
    </row>
    <row r="4" ht="21.75" customHeight="1" s="31">
      <c r="A4" s="43" t="inlineStr">
        <is>
          <t>ACTIVE PROJECTS</t>
        </is>
      </c>
      <c r="B4" s="44" t="n"/>
      <c r="C4" s="45" t="n"/>
      <c r="D4" s="43" t="inlineStr">
        <is>
          <t>PORTFOLIO FORECAST MARGIN</t>
        </is>
      </c>
      <c r="E4" s="44" t="n"/>
      <c r="F4" s="45" t="n"/>
      <c r="G4" s="43" t="inlineStr">
        <is>
          <t>PROJECTS BELOW FLOOR</t>
        </is>
      </c>
      <c r="H4" s="44" t="n"/>
      <c r="I4" s="45" t="n"/>
      <c r="J4" s="43" t="inlineStr">
        <is>
          <t>SCOPE FOLLOW-UPS</t>
        </is>
      </c>
      <c r="K4" s="44" t="n"/>
      <c r="L4" s="45" t="n"/>
    </row>
    <row r="5" ht="30.75" customHeight="1" s="31">
      <c r="A5" s="46">
        <f>COUNTIF(PROJECTS!$D$7:$D$206,"Active")</f>
        <v/>
      </c>
      <c r="C5" s="47" t="n"/>
      <c r="D5" s="48">
        <f>IFERROR((SUMIFS(PROJECTS!$G$7:$G$206,PROJECTS!$D$7:$D$206,"&lt;&gt;Complete",PROJECTS!$A$7:$A$206,"&lt;&gt;")-SUMIFS(PROJECTS!$L$7:$L$206,PROJECTS!$D$7:$D$206,"&lt;&gt;Complete",PROJECTS!$A$7:$A$206,"&lt;&gt;"))/SUMIFS(PROJECTS!$G$7:$G$206,PROJECTS!$D$7:$D$206,"&lt;&gt;Complete",PROJECTS!$A$7:$A$206,"&lt;&gt;"),0)</f>
        <v/>
      </c>
      <c r="F5" s="47" t="n"/>
      <c r="G5" s="49">
        <f>COUNTIF(PROJECTS!$Q$7:$Q$206,"At risk")</f>
        <v/>
      </c>
      <c r="I5" s="47" t="n"/>
      <c r="J5" s="49">
        <f>COUNTIF('SCOPE LOG'!$M$7:$M$206,"Unapproved")+COUNTIF('SCOPE LOG'!$M$7:$M$206,"Unbilled")</f>
        <v/>
      </c>
      <c r="L5" s="47" t="n"/>
    </row>
    <row r="6" ht="20.25" customHeight="1" s="31">
      <c r="A6" s="50" t="n"/>
      <c r="B6" s="51" t="n"/>
      <c r="C6" s="52" t="n"/>
      <c r="D6" s="50" t="n"/>
      <c r="E6" s="51" t="n"/>
      <c r="F6" s="52" t="n"/>
      <c r="G6" s="50" t="n"/>
      <c r="H6" s="51" t="n"/>
      <c r="I6" s="52" t="n"/>
      <c r="J6" s="50" t="n"/>
      <c r="K6" s="51" t="n"/>
      <c r="L6" s="52" t="n"/>
    </row>
    <row r="8" ht="15" customHeight="1" s="31">
      <c r="A8" s="35" t="inlineStr">
        <is>
          <t>LIVE PROJECT PULSE</t>
        </is>
      </c>
    </row>
    <row r="9" ht="15" customHeight="1" s="31">
      <c r="A9" s="53" t="inlineStr">
        <is>
          <t>Sort or filter in PROJECTS for the full register. The comparison below mirrors the first 15 project rows.</t>
        </is>
      </c>
    </row>
    <row r="11" ht="15" customHeight="1" s="31">
      <c r="A11" s="54" t="inlineStr">
        <is>
          <t>Project ID</t>
        </is>
      </c>
      <c r="B11" s="54" t="inlineStr">
        <is>
          <t>Project</t>
        </is>
      </c>
      <c r="C11" s="54" t="inlineStr">
        <is>
          <t>Client</t>
        </is>
      </c>
      <c r="D11" s="54" t="inlineStr">
        <is>
          <t>Due date</t>
        </is>
      </c>
      <c r="E11" s="54" t="inlineStr">
        <is>
          <t>Contract fee</t>
        </is>
      </c>
      <c r="F11" s="54" t="inlineStr">
        <is>
          <t>Plan hrs</t>
        </is>
      </c>
      <c r="G11" s="54" t="inlineStr">
        <is>
          <t>Actual hrs</t>
        </is>
      </c>
      <c r="H11" s="54" t="inlineStr">
        <is>
          <t>Forecast cost</t>
        </is>
      </c>
      <c r="I11" s="54" t="inlineStr">
        <is>
          <t>Plan margin</t>
        </is>
      </c>
      <c r="J11" s="54" t="inlineStr">
        <is>
          <t>Forecast margin</t>
        </is>
      </c>
      <c r="K11" s="54" t="inlineStr">
        <is>
          <t>Health</t>
        </is>
      </c>
      <c r="L11" s="54" t="inlineStr">
        <is>
          <t>Scope flags</t>
        </is>
      </c>
    </row>
    <row r="12" ht="21.75" customHeight="1" s="31">
      <c r="A12" s="55">
        <f>IF(PROJECTS!A7="","",PROJECTS!A7)</f>
        <v/>
      </c>
      <c r="B12" s="55">
        <f>IF(PROJECTS!A7="","",PROJECTS!C7)</f>
        <v/>
      </c>
      <c r="C12" s="55">
        <f>IF(PROJECTS!A7="","",PROJECTS!B7)</f>
        <v/>
      </c>
      <c r="D12" s="56">
        <f>IF(PROJECTS!A7="","",PROJECTS!F7)</f>
        <v/>
      </c>
      <c r="E12" s="57">
        <f>IF(PROJECTS!A7="","",PROJECTS!G7)</f>
        <v/>
      </c>
      <c r="F12" s="58">
        <f>IF(PROJECTS!A7="","",PROJECTS!H7)</f>
        <v/>
      </c>
      <c r="G12" s="58">
        <f>IF(PROJECTS!A7="","",PROJECTS!N7)</f>
        <v/>
      </c>
      <c r="H12" s="57">
        <f>IF(PROJECTS!A7="","",PROJECTS!L7)</f>
        <v/>
      </c>
      <c r="I12" s="59">
        <f>IF(PROJECTS!A7="","",PROJECTS!K7)</f>
        <v/>
      </c>
      <c r="J12" s="59">
        <f>IF(PROJECTS!A7="","",PROJECTS!M7)</f>
        <v/>
      </c>
      <c r="K12" s="55">
        <f>IF(PROJECTS!A7="","",PROJECTS!Q7)</f>
        <v/>
      </c>
      <c r="L12" s="55">
        <f>IF(PROJECTS!A7="","",COUNTIFS('SCOPE LOG'!$C$7:$C$206,PROJECTS!A7,'SCOPE LOG'!$M$7:$M$206,"Unapproved")+COUNTIFS('SCOPE LOG'!$C$7:$C$206,PROJECTS!A7,'SCOPE LOG'!$M$7:$M$206,"Unbilled"))</f>
        <v/>
      </c>
    </row>
    <row r="13" ht="21.75" customHeight="1" s="31">
      <c r="A13" s="55">
        <f>IF(PROJECTS!A8="","",PROJECTS!A8)</f>
        <v/>
      </c>
      <c r="B13" s="55">
        <f>IF(PROJECTS!A8="","",PROJECTS!C8)</f>
        <v/>
      </c>
      <c r="C13" s="55">
        <f>IF(PROJECTS!A8="","",PROJECTS!B8)</f>
        <v/>
      </c>
      <c r="D13" s="56">
        <f>IF(PROJECTS!A8="","",PROJECTS!F8)</f>
        <v/>
      </c>
      <c r="E13" s="57">
        <f>IF(PROJECTS!A8="","",PROJECTS!G8)</f>
        <v/>
      </c>
      <c r="F13" s="58">
        <f>IF(PROJECTS!A8="","",PROJECTS!H8)</f>
        <v/>
      </c>
      <c r="G13" s="58">
        <f>IF(PROJECTS!A8="","",PROJECTS!N8)</f>
        <v/>
      </c>
      <c r="H13" s="57">
        <f>IF(PROJECTS!A8="","",PROJECTS!L8)</f>
        <v/>
      </c>
      <c r="I13" s="59">
        <f>IF(PROJECTS!A8="","",PROJECTS!K8)</f>
        <v/>
      </c>
      <c r="J13" s="59">
        <f>IF(PROJECTS!A8="","",PROJECTS!M8)</f>
        <v/>
      </c>
      <c r="K13" s="55">
        <f>IF(PROJECTS!A8="","",PROJECTS!Q8)</f>
        <v/>
      </c>
      <c r="L13" s="55">
        <f>IF(PROJECTS!A8="","",COUNTIFS('SCOPE LOG'!$C$7:$C$206,PROJECTS!A8,'SCOPE LOG'!$M$7:$M$206,"Unapproved")+COUNTIFS('SCOPE LOG'!$C$7:$C$206,PROJECTS!A8,'SCOPE LOG'!$M$7:$M$206,"Unbilled"))</f>
        <v/>
      </c>
    </row>
    <row r="14" ht="21.75" customHeight="1" s="31">
      <c r="A14" s="55">
        <f>IF(PROJECTS!A9="","",PROJECTS!A9)</f>
        <v/>
      </c>
      <c r="B14" s="55">
        <f>IF(PROJECTS!A9="","",PROJECTS!C9)</f>
        <v/>
      </c>
      <c r="C14" s="55">
        <f>IF(PROJECTS!A9="","",PROJECTS!B9)</f>
        <v/>
      </c>
      <c r="D14" s="56">
        <f>IF(PROJECTS!A9="","",PROJECTS!F9)</f>
        <v/>
      </c>
      <c r="E14" s="57">
        <f>IF(PROJECTS!A9="","",PROJECTS!G9)</f>
        <v/>
      </c>
      <c r="F14" s="58">
        <f>IF(PROJECTS!A9="","",PROJECTS!H9)</f>
        <v/>
      </c>
      <c r="G14" s="58">
        <f>IF(PROJECTS!A9="","",PROJECTS!N9)</f>
        <v/>
      </c>
      <c r="H14" s="57">
        <f>IF(PROJECTS!A9="","",PROJECTS!L9)</f>
        <v/>
      </c>
      <c r="I14" s="59">
        <f>IF(PROJECTS!A9="","",PROJECTS!K9)</f>
        <v/>
      </c>
      <c r="J14" s="59">
        <f>IF(PROJECTS!A9="","",PROJECTS!M9)</f>
        <v/>
      </c>
      <c r="K14" s="55">
        <f>IF(PROJECTS!A9="","",PROJECTS!Q9)</f>
        <v/>
      </c>
      <c r="L14" s="55">
        <f>IF(PROJECTS!A9="","",COUNTIFS('SCOPE LOG'!$C$7:$C$206,PROJECTS!A9,'SCOPE LOG'!$M$7:$M$206,"Unapproved")+COUNTIFS('SCOPE LOG'!$C$7:$C$206,PROJECTS!A9,'SCOPE LOG'!$M$7:$M$206,"Unbilled"))</f>
        <v/>
      </c>
    </row>
    <row r="15" ht="21.75" customHeight="1" s="31">
      <c r="A15" s="55">
        <f>IF(PROJECTS!A10="","",PROJECTS!A10)</f>
        <v/>
      </c>
      <c r="B15" s="55">
        <f>IF(PROJECTS!A10="","",PROJECTS!C10)</f>
        <v/>
      </c>
      <c r="C15" s="55">
        <f>IF(PROJECTS!A10="","",PROJECTS!B10)</f>
        <v/>
      </c>
      <c r="D15" s="56">
        <f>IF(PROJECTS!A10="","",PROJECTS!F10)</f>
        <v/>
      </c>
      <c r="E15" s="57">
        <f>IF(PROJECTS!A10="","",PROJECTS!G10)</f>
        <v/>
      </c>
      <c r="F15" s="58">
        <f>IF(PROJECTS!A10="","",PROJECTS!H10)</f>
        <v/>
      </c>
      <c r="G15" s="58">
        <f>IF(PROJECTS!A10="","",PROJECTS!N10)</f>
        <v/>
      </c>
      <c r="H15" s="57">
        <f>IF(PROJECTS!A10="","",PROJECTS!L10)</f>
        <v/>
      </c>
      <c r="I15" s="59">
        <f>IF(PROJECTS!A10="","",PROJECTS!K10)</f>
        <v/>
      </c>
      <c r="J15" s="59">
        <f>IF(PROJECTS!A10="","",PROJECTS!M10)</f>
        <v/>
      </c>
      <c r="K15" s="55">
        <f>IF(PROJECTS!A10="","",PROJECTS!Q10)</f>
        <v/>
      </c>
      <c r="L15" s="55">
        <f>IF(PROJECTS!A10="","",COUNTIFS('SCOPE LOG'!$C$7:$C$206,PROJECTS!A10,'SCOPE LOG'!$M$7:$M$206,"Unapproved")+COUNTIFS('SCOPE LOG'!$C$7:$C$206,PROJECTS!A10,'SCOPE LOG'!$M$7:$M$206,"Unbilled"))</f>
        <v/>
      </c>
    </row>
    <row r="16" ht="21.75" customHeight="1" s="31">
      <c r="A16" s="55">
        <f>IF(PROJECTS!A11="","",PROJECTS!A11)</f>
        <v/>
      </c>
      <c r="B16" s="55">
        <f>IF(PROJECTS!A11="","",PROJECTS!C11)</f>
        <v/>
      </c>
      <c r="C16" s="55">
        <f>IF(PROJECTS!A11="","",PROJECTS!B11)</f>
        <v/>
      </c>
      <c r="D16" s="55">
        <f>IF(PROJECTS!A11="","",PROJECTS!F11)</f>
        <v/>
      </c>
      <c r="E16" s="57">
        <f>IF(PROJECTS!A11="","",PROJECTS!G11)</f>
        <v/>
      </c>
      <c r="F16" s="58">
        <f>IF(PROJECTS!A11="","",PROJECTS!H11)</f>
        <v/>
      </c>
      <c r="G16" s="58">
        <f>IF(PROJECTS!A11="","",PROJECTS!N11)</f>
        <v/>
      </c>
      <c r="H16" s="57">
        <f>IF(PROJECTS!A11="","",PROJECTS!L11)</f>
        <v/>
      </c>
      <c r="I16" s="59">
        <f>IF(PROJECTS!A11="","",PROJECTS!K11)</f>
        <v/>
      </c>
      <c r="J16" s="59">
        <f>IF(PROJECTS!A11="","",PROJECTS!M11)</f>
        <v/>
      </c>
      <c r="K16" s="55">
        <f>IF(PROJECTS!A11="","",PROJECTS!Q11)</f>
        <v/>
      </c>
      <c r="L16" s="55">
        <f>IF(PROJECTS!A11="","",COUNTIFS('SCOPE LOG'!$C$7:$C$206,PROJECTS!A11,'SCOPE LOG'!$M$7:$M$206,"Unapproved")+COUNTIFS('SCOPE LOG'!$C$7:$C$206,PROJECTS!A11,'SCOPE LOG'!$M$7:$M$206,"Unbilled"))</f>
        <v/>
      </c>
    </row>
    <row r="17" ht="21.75" customHeight="1" s="31">
      <c r="A17" s="55">
        <f>IF(PROJECTS!A12="","",PROJECTS!A12)</f>
        <v/>
      </c>
      <c r="B17" s="55">
        <f>IF(PROJECTS!A12="","",PROJECTS!C12)</f>
        <v/>
      </c>
      <c r="C17" s="55">
        <f>IF(PROJECTS!A12="","",PROJECTS!B12)</f>
        <v/>
      </c>
      <c r="D17" s="55">
        <f>IF(PROJECTS!A12="","",PROJECTS!F12)</f>
        <v/>
      </c>
      <c r="E17" s="57">
        <f>IF(PROJECTS!A12="","",PROJECTS!G12)</f>
        <v/>
      </c>
      <c r="F17" s="58">
        <f>IF(PROJECTS!A12="","",PROJECTS!H12)</f>
        <v/>
      </c>
      <c r="G17" s="58">
        <f>IF(PROJECTS!A12="","",PROJECTS!N12)</f>
        <v/>
      </c>
      <c r="H17" s="57">
        <f>IF(PROJECTS!A12="","",PROJECTS!L12)</f>
        <v/>
      </c>
      <c r="I17" s="59">
        <f>IF(PROJECTS!A12="","",PROJECTS!K12)</f>
        <v/>
      </c>
      <c r="J17" s="59">
        <f>IF(PROJECTS!A12="","",PROJECTS!M12)</f>
        <v/>
      </c>
      <c r="K17" s="55">
        <f>IF(PROJECTS!A12="","",PROJECTS!Q12)</f>
        <v/>
      </c>
      <c r="L17" s="55">
        <f>IF(PROJECTS!A12="","",COUNTIFS('SCOPE LOG'!$C$7:$C$206,PROJECTS!A12,'SCOPE LOG'!$M$7:$M$206,"Unapproved")+COUNTIFS('SCOPE LOG'!$C$7:$C$206,PROJECTS!A12,'SCOPE LOG'!$M$7:$M$206,"Unbilled"))</f>
        <v/>
      </c>
    </row>
    <row r="18" ht="21.75" customHeight="1" s="31">
      <c r="A18" s="55">
        <f>IF(PROJECTS!A13="","",PROJECTS!A13)</f>
        <v/>
      </c>
      <c r="B18" s="55">
        <f>IF(PROJECTS!A13="","",PROJECTS!C13)</f>
        <v/>
      </c>
      <c r="C18" s="55">
        <f>IF(PROJECTS!A13="","",PROJECTS!B13)</f>
        <v/>
      </c>
      <c r="D18" s="55">
        <f>IF(PROJECTS!A13="","",PROJECTS!F13)</f>
        <v/>
      </c>
      <c r="E18" s="57">
        <f>IF(PROJECTS!A13="","",PROJECTS!G13)</f>
        <v/>
      </c>
      <c r="F18" s="58">
        <f>IF(PROJECTS!A13="","",PROJECTS!H13)</f>
        <v/>
      </c>
      <c r="G18" s="58">
        <f>IF(PROJECTS!A13="","",PROJECTS!N13)</f>
        <v/>
      </c>
      <c r="H18" s="57">
        <f>IF(PROJECTS!A13="","",PROJECTS!L13)</f>
        <v/>
      </c>
      <c r="I18" s="59">
        <f>IF(PROJECTS!A13="","",PROJECTS!K13)</f>
        <v/>
      </c>
      <c r="J18" s="59">
        <f>IF(PROJECTS!A13="","",PROJECTS!M13)</f>
        <v/>
      </c>
      <c r="K18" s="55">
        <f>IF(PROJECTS!A13="","",PROJECTS!Q13)</f>
        <v/>
      </c>
      <c r="L18" s="55">
        <f>IF(PROJECTS!A13="","",COUNTIFS('SCOPE LOG'!$C$7:$C$206,PROJECTS!A13,'SCOPE LOG'!$M$7:$M$206,"Unapproved")+COUNTIFS('SCOPE LOG'!$C$7:$C$206,PROJECTS!A13,'SCOPE LOG'!$M$7:$M$206,"Unbilled"))</f>
        <v/>
      </c>
    </row>
    <row r="19" ht="21.75" customHeight="1" s="31">
      <c r="A19" s="55">
        <f>IF(PROJECTS!A14="","",PROJECTS!A14)</f>
        <v/>
      </c>
      <c r="B19" s="55">
        <f>IF(PROJECTS!A14="","",PROJECTS!C14)</f>
        <v/>
      </c>
      <c r="C19" s="55">
        <f>IF(PROJECTS!A14="","",PROJECTS!B14)</f>
        <v/>
      </c>
      <c r="D19" s="55">
        <f>IF(PROJECTS!A14="","",PROJECTS!F14)</f>
        <v/>
      </c>
      <c r="E19" s="57">
        <f>IF(PROJECTS!A14="","",PROJECTS!G14)</f>
        <v/>
      </c>
      <c r="F19" s="58">
        <f>IF(PROJECTS!A14="","",PROJECTS!H14)</f>
        <v/>
      </c>
      <c r="G19" s="58">
        <f>IF(PROJECTS!A14="","",PROJECTS!N14)</f>
        <v/>
      </c>
      <c r="H19" s="57">
        <f>IF(PROJECTS!A14="","",PROJECTS!L14)</f>
        <v/>
      </c>
      <c r="I19" s="59">
        <f>IF(PROJECTS!A14="","",PROJECTS!K14)</f>
        <v/>
      </c>
      <c r="J19" s="59">
        <f>IF(PROJECTS!A14="","",PROJECTS!M14)</f>
        <v/>
      </c>
      <c r="K19" s="55">
        <f>IF(PROJECTS!A14="","",PROJECTS!Q14)</f>
        <v/>
      </c>
      <c r="L19" s="55">
        <f>IF(PROJECTS!A14="","",COUNTIFS('SCOPE LOG'!$C$7:$C$206,PROJECTS!A14,'SCOPE LOG'!$M$7:$M$206,"Unapproved")+COUNTIFS('SCOPE LOG'!$C$7:$C$206,PROJECTS!A14,'SCOPE LOG'!$M$7:$M$206,"Unbilled"))</f>
        <v/>
      </c>
    </row>
    <row r="20" ht="21.75" customHeight="1" s="31">
      <c r="A20" s="55">
        <f>IF(PROJECTS!A15="","",PROJECTS!A15)</f>
        <v/>
      </c>
      <c r="B20" s="55">
        <f>IF(PROJECTS!A15="","",PROJECTS!C15)</f>
        <v/>
      </c>
      <c r="C20" s="55">
        <f>IF(PROJECTS!A15="","",PROJECTS!B15)</f>
        <v/>
      </c>
      <c r="D20" s="55">
        <f>IF(PROJECTS!A15="","",PROJECTS!F15)</f>
        <v/>
      </c>
      <c r="E20" s="57">
        <f>IF(PROJECTS!A15="","",PROJECTS!G15)</f>
        <v/>
      </c>
      <c r="F20" s="58">
        <f>IF(PROJECTS!A15="","",PROJECTS!H15)</f>
        <v/>
      </c>
      <c r="G20" s="58">
        <f>IF(PROJECTS!A15="","",PROJECTS!N15)</f>
        <v/>
      </c>
      <c r="H20" s="57">
        <f>IF(PROJECTS!A15="","",PROJECTS!L15)</f>
        <v/>
      </c>
      <c r="I20" s="59">
        <f>IF(PROJECTS!A15="","",PROJECTS!K15)</f>
        <v/>
      </c>
      <c r="J20" s="59">
        <f>IF(PROJECTS!A15="","",PROJECTS!M15)</f>
        <v/>
      </c>
      <c r="K20" s="55">
        <f>IF(PROJECTS!A15="","",PROJECTS!Q15)</f>
        <v/>
      </c>
      <c r="L20" s="55">
        <f>IF(PROJECTS!A15="","",COUNTIFS('SCOPE LOG'!$C$7:$C$206,PROJECTS!A15,'SCOPE LOG'!$M$7:$M$206,"Unapproved")+COUNTIFS('SCOPE LOG'!$C$7:$C$206,PROJECTS!A15,'SCOPE LOG'!$M$7:$M$206,"Unbilled"))</f>
        <v/>
      </c>
    </row>
    <row r="21" ht="21.75" customHeight="1" s="31">
      <c r="A21" s="55">
        <f>IF(PROJECTS!A16="","",PROJECTS!A16)</f>
        <v/>
      </c>
      <c r="B21" s="55">
        <f>IF(PROJECTS!A16="","",PROJECTS!C16)</f>
        <v/>
      </c>
      <c r="C21" s="55">
        <f>IF(PROJECTS!A16="","",PROJECTS!B16)</f>
        <v/>
      </c>
      <c r="D21" s="55">
        <f>IF(PROJECTS!A16="","",PROJECTS!F16)</f>
        <v/>
      </c>
      <c r="E21" s="57">
        <f>IF(PROJECTS!A16="","",PROJECTS!G16)</f>
        <v/>
      </c>
      <c r="F21" s="58">
        <f>IF(PROJECTS!A16="","",PROJECTS!H16)</f>
        <v/>
      </c>
      <c r="G21" s="58">
        <f>IF(PROJECTS!A16="","",PROJECTS!N16)</f>
        <v/>
      </c>
      <c r="H21" s="57">
        <f>IF(PROJECTS!A16="","",PROJECTS!L16)</f>
        <v/>
      </c>
      <c r="I21" s="59">
        <f>IF(PROJECTS!A16="","",PROJECTS!K16)</f>
        <v/>
      </c>
      <c r="J21" s="59">
        <f>IF(PROJECTS!A16="","",PROJECTS!M16)</f>
        <v/>
      </c>
      <c r="K21" s="55">
        <f>IF(PROJECTS!A16="","",PROJECTS!Q16)</f>
        <v/>
      </c>
      <c r="L21" s="55">
        <f>IF(PROJECTS!A16="","",COUNTIFS('SCOPE LOG'!$C$7:$C$206,PROJECTS!A16,'SCOPE LOG'!$M$7:$M$206,"Unapproved")+COUNTIFS('SCOPE LOG'!$C$7:$C$206,PROJECTS!A16,'SCOPE LOG'!$M$7:$M$206,"Unbilled"))</f>
        <v/>
      </c>
    </row>
    <row r="22" ht="21.75" customHeight="1" s="31">
      <c r="A22" s="55">
        <f>IF(PROJECTS!A17="","",PROJECTS!A17)</f>
        <v/>
      </c>
      <c r="B22" s="55">
        <f>IF(PROJECTS!A17="","",PROJECTS!C17)</f>
        <v/>
      </c>
      <c r="C22" s="55">
        <f>IF(PROJECTS!A17="","",PROJECTS!B17)</f>
        <v/>
      </c>
      <c r="D22" s="55">
        <f>IF(PROJECTS!A17="","",PROJECTS!F17)</f>
        <v/>
      </c>
      <c r="E22" s="57">
        <f>IF(PROJECTS!A17="","",PROJECTS!G17)</f>
        <v/>
      </c>
      <c r="F22" s="58">
        <f>IF(PROJECTS!A17="","",PROJECTS!H17)</f>
        <v/>
      </c>
      <c r="G22" s="58">
        <f>IF(PROJECTS!A17="","",PROJECTS!N17)</f>
        <v/>
      </c>
      <c r="H22" s="57">
        <f>IF(PROJECTS!A17="","",PROJECTS!L17)</f>
        <v/>
      </c>
      <c r="I22" s="59">
        <f>IF(PROJECTS!A17="","",PROJECTS!K17)</f>
        <v/>
      </c>
      <c r="J22" s="59">
        <f>IF(PROJECTS!A17="","",PROJECTS!M17)</f>
        <v/>
      </c>
      <c r="K22" s="55">
        <f>IF(PROJECTS!A17="","",PROJECTS!Q17)</f>
        <v/>
      </c>
      <c r="L22" s="55">
        <f>IF(PROJECTS!A17="","",COUNTIFS('SCOPE LOG'!$C$7:$C$206,PROJECTS!A17,'SCOPE LOG'!$M$7:$M$206,"Unapproved")+COUNTIFS('SCOPE LOG'!$C$7:$C$206,PROJECTS!A17,'SCOPE LOG'!$M$7:$M$206,"Unbilled"))</f>
        <v/>
      </c>
    </row>
    <row r="23" ht="21.75" customHeight="1" s="31">
      <c r="A23" s="55">
        <f>IF(PROJECTS!A18="","",PROJECTS!A18)</f>
        <v/>
      </c>
      <c r="B23" s="55">
        <f>IF(PROJECTS!A18="","",PROJECTS!C18)</f>
        <v/>
      </c>
      <c r="C23" s="55">
        <f>IF(PROJECTS!A18="","",PROJECTS!B18)</f>
        <v/>
      </c>
      <c r="D23" s="55">
        <f>IF(PROJECTS!A18="","",PROJECTS!F18)</f>
        <v/>
      </c>
      <c r="E23" s="57">
        <f>IF(PROJECTS!A18="","",PROJECTS!G18)</f>
        <v/>
      </c>
      <c r="F23" s="58">
        <f>IF(PROJECTS!A18="","",PROJECTS!H18)</f>
        <v/>
      </c>
      <c r="G23" s="58">
        <f>IF(PROJECTS!A18="","",PROJECTS!N18)</f>
        <v/>
      </c>
      <c r="H23" s="57">
        <f>IF(PROJECTS!A18="","",PROJECTS!L18)</f>
        <v/>
      </c>
      <c r="I23" s="59">
        <f>IF(PROJECTS!A18="","",PROJECTS!K18)</f>
        <v/>
      </c>
      <c r="J23" s="59">
        <f>IF(PROJECTS!A18="","",PROJECTS!M18)</f>
        <v/>
      </c>
      <c r="K23" s="55">
        <f>IF(PROJECTS!A18="","",PROJECTS!Q18)</f>
        <v/>
      </c>
      <c r="L23" s="55">
        <f>IF(PROJECTS!A18="","",COUNTIFS('SCOPE LOG'!$C$7:$C$206,PROJECTS!A18,'SCOPE LOG'!$M$7:$M$206,"Unapproved")+COUNTIFS('SCOPE LOG'!$C$7:$C$206,PROJECTS!A18,'SCOPE LOG'!$M$7:$M$206,"Unbilled"))</f>
        <v/>
      </c>
    </row>
    <row r="24" ht="21.75" customHeight="1" s="31">
      <c r="A24" s="55">
        <f>IF(PROJECTS!A19="","",PROJECTS!A19)</f>
        <v/>
      </c>
      <c r="B24" s="55">
        <f>IF(PROJECTS!A19="","",PROJECTS!C19)</f>
        <v/>
      </c>
      <c r="C24" s="55">
        <f>IF(PROJECTS!A19="","",PROJECTS!B19)</f>
        <v/>
      </c>
      <c r="D24" s="55">
        <f>IF(PROJECTS!A19="","",PROJECTS!F19)</f>
        <v/>
      </c>
      <c r="E24" s="57">
        <f>IF(PROJECTS!A19="","",PROJECTS!G19)</f>
        <v/>
      </c>
      <c r="F24" s="58">
        <f>IF(PROJECTS!A19="","",PROJECTS!H19)</f>
        <v/>
      </c>
      <c r="G24" s="58">
        <f>IF(PROJECTS!A19="","",PROJECTS!N19)</f>
        <v/>
      </c>
      <c r="H24" s="57">
        <f>IF(PROJECTS!A19="","",PROJECTS!L19)</f>
        <v/>
      </c>
      <c r="I24" s="59">
        <f>IF(PROJECTS!A19="","",PROJECTS!K19)</f>
        <v/>
      </c>
      <c r="J24" s="59">
        <f>IF(PROJECTS!A19="","",PROJECTS!M19)</f>
        <v/>
      </c>
      <c r="K24" s="55">
        <f>IF(PROJECTS!A19="","",PROJECTS!Q19)</f>
        <v/>
      </c>
      <c r="L24" s="55">
        <f>IF(PROJECTS!A19="","",COUNTIFS('SCOPE LOG'!$C$7:$C$206,PROJECTS!A19,'SCOPE LOG'!$M$7:$M$206,"Unapproved")+COUNTIFS('SCOPE LOG'!$C$7:$C$206,PROJECTS!A19,'SCOPE LOG'!$M$7:$M$206,"Unbilled"))</f>
        <v/>
      </c>
    </row>
    <row r="25" ht="21.75" customHeight="1" s="31">
      <c r="A25" s="55">
        <f>IF(PROJECTS!A20="","",PROJECTS!A20)</f>
        <v/>
      </c>
      <c r="B25" s="55">
        <f>IF(PROJECTS!A20="","",PROJECTS!C20)</f>
        <v/>
      </c>
      <c r="C25" s="55">
        <f>IF(PROJECTS!A20="","",PROJECTS!B20)</f>
        <v/>
      </c>
      <c r="D25" s="55">
        <f>IF(PROJECTS!A20="","",PROJECTS!F20)</f>
        <v/>
      </c>
      <c r="E25" s="57">
        <f>IF(PROJECTS!A20="","",PROJECTS!G20)</f>
        <v/>
      </c>
      <c r="F25" s="58">
        <f>IF(PROJECTS!A20="","",PROJECTS!H20)</f>
        <v/>
      </c>
      <c r="G25" s="58">
        <f>IF(PROJECTS!A20="","",PROJECTS!N20)</f>
        <v/>
      </c>
      <c r="H25" s="57">
        <f>IF(PROJECTS!A20="","",PROJECTS!L20)</f>
        <v/>
      </c>
      <c r="I25" s="59">
        <f>IF(PROJECTS!A20="","",PROJECTS!K20)</f>
        <v/>
      </c>
      <c r="J25" s="59">
        <f>IF(PROJECTS!A20="","",PROJECTS!M20)</f>
        <v/>
      </c>
      <c r="K25" s="55">
        <f>IF(PROJECTS!A20="","",PROJECTS!Q20)</f>
        <v/>
      </c>
      <c r="L25" s="55">
        <f>IF(PROJECTS!A20="","",COUNTIFS('SCOPE LOG'!$C$7:$C$206,PROJECTS!A20,'SCOPE LOG'!$M$7:$M$206,"Unapproved")+COUNTIFS('SCOPE LOG'!$C$7:$C$206,PROJECTS!A20,'SCOPE LOG'!$M$7:$M$206,"Unbilled"))</f>
        <v/>
      </c>
    </row>
    <row r="26" ht="21.75" customHeight="1" s="31">
      <c r="A26" s="55">
        <f>IF(PROJECTS!A21="","",PROJECTS!A21)</f>
        <v/>
      </c>
      <c r="B26" s="55">
        <f>IF(PROJECTS!A21="","",PROJECTS!C21)</f>
        <v/>
      </c>
      <c r="C26" s="55">
        <f>IF(PROJECTS!A21="","",PROJECTS!B21)</f>
        <v/>
      </c>
      <c r="D26" s="55">
        <f>IF(PROJECTS!A21="","",PROJECTS!F21)</f>
        <v/>
      </c>
      <c r="E26" s="57">
        <f>IF(PROJECTS!A21="","",PROJECTS!G21)</f>
        <v/>
      </c>
      <c r="F26" s="58">
        <f>IF(PROJECTS!A21="","",PROJECTS!H21)</f>
        <v/>
      </c>
      <c r="G26" s="58">
        <f>IF(PROJECTS!A21="","",PROJECTS!N21)</f>
        <v/>
      </c>
      <c r="H26" s="57">
        <f>IF(PROJECTS!A21="","",PROJECTS!L21)</f>
        <v/>
      </c>
      <c r="I26" s="59">
        <f>IF(PROJECTS!A21="","",PROJECTS!K21)</f>
        <v/>
      </c>
      <c r="J26" s="59">
        <f>IF(PROJECTS!A21="","",PROJECTS!M21)</f>
        <v/>
      </c>
      <c r="K26" s="55">
        <f>IF(PROJECTS!A21="","",PROJECTS!Q21)</f>
        <v/>
      </c>
      <c r="L26" s="55">
        <f>IF(PROJECTS!A21="","",COUNTIFS('SCOPE LOG'!$C$7:$C$206,PROJECTS!A21,'SCOPE LOG'!$M$7:$M$206,"Unapproved")+COUNTIFS('SCOPE LOG'!$C$7:$C$206,PROJECTS!A21,'SCOPE LOG'!$M$7:$M$206,"Unbilled"))</f>
        <v/>
      </c>
    </row>
    <row r="48" ht="15" customHeight="1" s="31">
      <c r="A48" s="42" t="inlineStr">
        <is>
          <t>Forecasts are labor-only estimates from the baseline. Confirm source hours, cost rates, signed fee changes, and scope billing before acting on a flag.</t>
        </is>
      </c>
    </row>
    <row r="49" ht="15" customHeight="1" s="31"/>
  </sheetData>
  <autoFilter ref="A11:L26"/>
  <mergeCells count="13">
    <mergeCell ref="A2:L2"/>
    <mergeCell ref="D5:F6"/>
    <mergeCell ref="A5:C6"/>
    <mergeCell ref="G5:I6"/>
    <mergeCell ref="A1:L1"/>
    <mergeCell ref="D4:F4"/>
    <mergeCell ref="A8:L8"/>
    <mergeCell ref="J5:L6"/>
    <mergeCell ref="G4:I4"/>
    <mergeCell ref="A48:L49"/>
    <mergeCell ref="J4:L4"/>
    <mergeCell ref="A9:L9"/>
    <mergeCell ref="A4:C4"/>
  </mergeCells>
  <conditionalFormatting sqref="K12:K26">
    <cfRule type="containsText" rank="0" priority="2" equalAverage="0" operator="containsText" aboveAverage="0" dxfId="8" text="At risk" percent="0" bottom="0">
      <formula>NOT(ISERROR(SEARCH("At risk",K12)))</formula>
    </cfRule>
    <cfRule type="containsText" rank="0" priority="3" equalAverage="0" operator="containsText" aboveAverage="0" dxfId="9" text="Watch" percent="0" bottom="0">
      <formula>NOT(ISERROR(SEARCH("Watch",K12)))</formula>
    </cfRule>
  </conditionalFormatting>
  <conditionalFormatting sqref="L12:L26">
    <cfRule type="cellIs" rank="0" priority="4" equalAverage="0" operator="greaterThan" aboveAverage="0" dxfId="8" text="" percent="0" bottom="0">
      <formula>0</formula>
    </cfRule>
  </conditionalFormatting>
  <printOptions horizontalCentered="0" verticalCentered="0" headings="0" gridLines="0" gridLinesSet="1"/>
  <pageMargins left="0.25" right="0.25" top="0.4" bottom="0.4" header="0.511811023622047" footer="0.511811023622047"/>
  <pageSetup orientation="landscape" paperSize="1" scale="100" fitToHeight="2" fitToWidth="1" pageOrder="downThenOver" blackAndWhite="0" draft="0" horizontalDpi="300" verticalDpi="300" copies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 filterMode="0">
    <tabColor rgb="FF18A999"/>
    <outlinePr summaryBelow="1" summaryRight="1"/>
    <pageSetUpPr autoPageBreaks="0" fitToPage="1"/>
  </sheetPr>
  <dimension ref="A1:R206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xSplit="2" ySplit="6" topLeftCell="C7" activePane="bottomRight" state="frozen"/>
      <selection pane="topLeft" activeCell="A1" activeCellId="0" sqref="A1"/>
      <selection pane="topRight" activeCell="C1" activeCellId="0" sqref="C1"/>
      <selection pane="bottomLeft" activeCell="A7" activeCellId="0" sqref="A7"/>
      <selection pane="bottomRight" activeCell="A1" activeCellId="0" sqref="A1"/>
    </sheetView>
  </sheetViews>
  <sheetFormatPr baseColWidth="8" defaultColWidth="8.59765625" defaultRowHeight="15" zeroHeight="0" outlineLevelRow="0"/>
  <cols>
    <col width="13.71" customWidth="1" style="30" min="1" max="1"/>
    <col width="20.72" customWidth="1" style="30" min="2" max="2"/>
    <col width="28.72" customWidth="1" style="30" min="3" max="3"/>
    <col width="13.71" customWidth="1" style="30" min="4" max="4"/>
    <col width="14.71" customWidth="1" style="30" min="5" max="6"/>
    <col width="18.71" customWidth="1" style="30" min="7" max="7"/>
    <col width="14.71" customWidth="1" style="30" min="8" max="8"/>
    <col width="21.71" customWidth="1" style="30" min="9" max="9"/>
    <col width="18.71" customWidth="1" style="30" min="10" max="10"/>
    <col width="14.71" customWidth="1" style="30" min="11" max="11"/>
    <col width="18.71" customWidth="1" style="30" min="12" max="12"/>
    <col width="14.71" customWidth="1" style="30" min="13" max="14"/>
    <col width="18.71" customWidth="1" style="30" min="15" max="15"/>
    <col width="14.71" customWidth="1" style="30" min="16" max="16"/>
    <col width="13.71" customWidth="1" style="30" min="17" max="17"/>
    <col width="31.72" customWidth="1" style="30" min="18" max="18"/>
  </cols>
  <sheetData>
    <row r="1" ht="27.75" customHeight="1" s="31">
      <c r="A1" s="32" t="inlineStr">
        <is>
          <t>PROJECT ECONOMICS</t>
        </is>
      </c>
    </row>
    <row r="2" ht="21.75" customHeight="1" s="31"/>
    <row r="3" ht="15" customHeight="1" s="31">
      <c r="A3" s="33" t="inlineStr">
        <is>
          <t>One row per engagement  •  Set the baseline once, then let actual delivery update the forecast.</t>
        </is>
      </c>
    </row>
    <row r="4" ht="15" customHeight="1" s="31">
      <c r="A4" s="41" t="inlineStr">
        <is>
          <t>Yellow columns are editable. Blue columns calculate automatically. Filter by Health to spot margin drift.</t>
        </is>
      </c>
    </row>
    <row r="6" ht="33.75" customHeight="1" s="31">
      <c r="A6" s="30" t="inlineStr">
        <is>
          <t>Project ID</t>
        </is>
      </c>
      <c r="B6" s="30" t="inlineStr">
        <is>
          <t>Client</t>
        </is>
      </c>
      <c r="C6" s="30" t="inlineStr">
        <is>
          <t>Project / engagement</t>
        </is>
      </c>
      <c r="D6" s="30" t="inlineStr">
        <is>
          <t>Status</t>
        </is>
      </c>
      <c r="E6" s="30" t="inlineStr">
        <is>
          <t>Start date</t>
        </is>
      </c>
      <c r="F6" s="30" t="inlineStr">
        <is>
          <t>Due date</t>
        </is>
      </c>
      <c r="G6" s="30" t="inlineStr">
        <is>
          <t>Contract fee</t>
        </is>
      </c>
      <c r="H6" s="30" t="inlineStr">
        <is>
          <t>Planned hours</t>
        </is>
      </c>
      <c r="I6" s="30" t="inlineStr">
        <is>
          <t>Planned internal cost / hr</t>
        </is>
      </c>
      <c r="J6" s="30" t="inlineStr">
        <is>
          <t>Planned labor cost</t>
        </is>
      </c>
      <c r="K6" s="30" t="inlineStr">
        <is>
          <t>Planned margin</t>
        </is>
      </c>
      <c r="L6" s="30" t="inlineStr">
        <is>
          <t>Forecast labor cost</t>
        </is>
      </c>
      <c r="M6" s="30" t="inlineStr">
        <is>
          <t>Forecast margin</t>
        </is>
      </c>
      <c r="N6" s="30" t="inlineStr">
        <is>
          <t>Actual hours</t>
        </is>
      </c>
      <c r="O6" s="30" t="inlineStr">
        <is>
          <t>Actual labor cost</t>
        </is>
      </c>
      <c r="P6" s="30" t="inlineStr">
        <is>
          <t>Margin change</t>
        </is>
      </c>
      <c r="Q6" s="30" t="inlineStr">
        <is>
          <t>Health</t>
        </is>
      </c>
      <c r="R6" s="30" t="inlineStr">
        <is>
          <t>Notes</t>
        </is>
      </c>
    </row>
    <row r="7" ht="21.75" customHeight="1" s="31">
      <c r="A7" s="60" t="inlineStr">
        <is>
          <t>PR-101</t>
        </is>
      </c>
      <c r="B7" s="60" t="inlineStr">
        <is>
          <t>Northstar Studio</t>
        </is>
      </c>
      <c r="C7" s="60" t="inlineStr">
        <is>
          <t>Brand system rollout</t>
        </is>
      </c>
      <c r="D7" s="60" t="inlineStr">
        <is>
          <t>Active</t>
        </is>
      </c>
      <c r="E7" s="61" t="n">
        <v>46266</v>
      </c>
      <c r="F7" s="61" t="n">
        <v>46340</v>
      </c>
      <c r="G7" s="62" t="n">
        <v>12000</v>
      </c>
      <c r="H7" s="63" t="n">
        <v>160</v>
      </c>
      <c r="I7" s="62" t="n">
        <v>42</v>
      </c>
      <c r="J7" s="57">
        <f>IF(OR(A7="",H7="",I7=""),"",H7*I7)</f>
        <v/>
      </c>
      <c r="K7" s="59">
        <f>IF(OR(A7="",G7&lt;=0,J7=""),"",(G7-J7)/G7)</f>
        <v/>
      </c>
      <c r="L7" s="57">
        <f>IF(A7="","",IF(D7="Complete",O7,O7+MAX(0,H7-N7)*I7))</f>
        <v/>
      </c>
      <c r="M7" s="59">
        <f>IF(OR(A7="",G7&lt;=0,L7=""),"",(G7-L7)/G7)</f>
        <v/>
      </c>
      <c r="N7" s="58">
        <f>IF(A7="","",SUMIF('TIME LOG'!$C$7:$C$206,A7,'TIME LOG'!$G$7:$G$206)+SUMIF('SCOPE LOG'!$C$7:$C$206,A7,'SCOPE LOG'!$I$7:$I$206))</f>
        <v/>
      </c>
      <c r="O7" s="57">
        <f>IF(A7="","",SUMIF('TIME LOG'!$C$7:$C$206,A7,'TIME LOG'!$I$7:$I$206)+SUMIF('SCOPE LOG'!$C$7:$C$206,A7,'SCOPE LOG'!$L$7:$L$206))</f>
        <v/>
      </c>
      <c r="P7" s="59">
        <f>IF(OR(A7="",K7="",M7=""),"",M7-K7)</f>
        <v/>
      </c>
      <c r="Q7" s="55">
        <f>IF(A7="","",IF(D7="Complete","Closed",IF(M7="","Set fee",IF(M7&lt;'START HERE'!$I$7,"At risk",IF(M7&lt;'START HERE'!$I$7+'START HERE'!$I$8,"Watch","On track")))))</f>
        <v/>
      </c>
      <c r="R7" s="60" t="inlineStr">
        <is>
          <t>Sample only — fictional client and figures</t>
        </is>
      </c>
    </row>
    <row r="8" ht="21.75" customHeight="1" s="31">
      <c r="A8" s="60" t="inlineStr">
        <is>
          <t>PR-102</t>
        </is>
      </c>
      <c r="B8" s="60" t="inlineStr">
        <is>
          <t>Cedar &amp; Loom</t>
        </is>
      </c>
      <c r="C8" s="60" t="inlineStr">
        <is>
          <t>E-commerce refresh</t>
        </is>
      </c>
      <c r="D8" s="60" t="inlineStr">
        <is>
          <t>Active</t>
        </is>
      </c>
      <c r="E8" s="61" t="n">
        <v>46280</v>
      </c>
      <c r="F8" s="61" t="n">
        <v>46333</v>
      </c>
      <c r="G8" s="62" t="n">
        <v>9800</v>
      </c>
      <c r="H8" s="63" t="n">
        <v>120</v>
      </c>
      <c r="I8" s="62" t="n">
        <v>38</v>
      </c>
      <c r="J8" s="57">
        <f>IF(OR(A8="",H8="",I8=""),"",H8*I8)</f>
        <v/>
      </c>
      <c r="K8" s="59">
        <f>IF(OR(A8="",G8&lt;=0,J8=""),"",(G8-J8)/G8)</f>
        <v/>
      </c>
      <c r="L8" s="57">
        <f>IF(A8="","",IF(D8="Complete",O8,O8+MAX(0,H8-N8)*I8))</f>
        <v/>
      </c>
      <c r="M8" s="59">
        <f>IF(OR(A8="",G8&lt;=0,L8=""),"",(G8-L8)/G8)</f>
        <v/>
      </c>
      <c r="N8" s="58">
        <f>IF(A8="","",SUMIF('TIME LOG'!$C$7:$C$206,A8,'TIME LOG'!$G$7:$G$206)+SUMIF('SCOPE LOG'!$C$7:$C$206,A8,'SCOPE LOG'!$I$7:$I$206))</f>
        <v/>
      </c>
      <c r="O8" s="57">
        <f>IF(A8="","",SUMIF('TIME LOG'!$C$7:$C$206,A8,'TIME LOG'!$I$7:$I$206)+SUMIF('SCOPE LOG'!$C$7:$C$206,A8,'SCOPE LOG'!$L$7:$L$206))</f>
        <v/>
      </c>
      <c r="P8" s="59">
        <f>IF(OR(A8="",K8="",M8=""),"",M8-K8)</f>
        <v/>
      </c>
      <c r="Q8" s="55">
        <f>IF(A8="","",IF(D8="Complete","Closed",IF(M8="","Set fee",IF(M8&lt;'START HERE'!$I$7,"At risk",IF(M8&lt;'START HERE'!$I$7+'START HERE'!$I$8,"Watch","On track")))))</f>
        <v/>
      </c>
      <c r="R8" s="60" t="inlineStr">
        <is>
          <t>Sample only — fictional client and figures</t>
        </is>
      </c>
    </row>
    <row r="9" ht="21.75" customHeight="1" s="31">
      <c r="A9" s="60" t="inlineStr">
        <is>
          <t>PR-103</t>
        </is>
      </c>
      <c r="B9" s="60" t="inlineStr">
        <is>
          <t>Atlas Ember</t>
        </is>
      </c>
      <c r="C9" s="60" t="inlineStr">
        <is>
          <t>Analytics dashboard</t>
        </is>
      </c>
      <c r="D9" s="60" t="inlineStr">
        <is>
          <t>Active</t>
        </is>
      </c>
      <c r="E9" s="61" t="n">
        <v>46296</v>
      </c>
      <c r="F9" s="61" t="n">
        <v>46354</v>
      </c>
      <c r="G9" s="62" t="n">
        <v>15000</v>
      </c>
      <c r="H9" s="63" t="n">
        <v>200</v>
      </c>
      <c r="I9" s="62" t="n">
        <v>50</v>
      </c>
      <c r="J9" s="57">
        <f>IF(OR(A9="",H9="",I9=""),"",H9*I9)</f>
        <v/>
      </c>
      <c r="K9" s="59">
        <f>IF(OR(A9="",G9&lt;=0,J9=""),"",(G9-J9)/G9)</f>
        <v/>
      </c>
      <c r="L9" s="57">
        <f>IF(A9="","",IF(D9="Complete",O9,O9+MAX(0,H9-N9)*I9))</f>
        <v/>
      </c>
      <c r="M9" s="59">
        <f>IF(OR(A9="",G9&lt;=0,L9=""),"",(G9-L9)/G9)</f>
        <v/>
      </c>
      <c r="N9" s="58">
        <f>IF(A9="","",SUMIF('TIME LOG'!$C$7:$C$206,A9,'TIME LOG'!$G$7:$G$206)+SUMIF('SCOPE LOG'!$C$7:$C$206,A9,'SCOPE LOG'!$I$7:$I$206))</f>
        <v/>
      </c>
      <c r="O9" s="57">
        <f>IF(A9="","",SUMIF('TIME LOG'!$C$7:$C$206,A9,'TIME LOG'!$I$7:$I$206)+SUMIF('SCOPE LOG'!$C$7:$C$206,A9,'SCOPE LOG'!$L$7:$L$206))</f>
        <v/>
      </c>
      <c r="P9" s="59">
        <f>IF(OR(A9="",K9="",M9=""),"",M9-K9)</f>
        <v/>
      </c>
      <c r="Q9" s="55">
        <f>IF(A9="","",IF(D9="Complete","Closed",IF(M9="","Set fee",IF(M9&lt;'START HERE'!$I$7,"At risk",IF(M9&lt;'START HERE'!$I$7+'START HERE'!$I$8,"Watch","On track")))))</f>
        <v/>
      </c>
      <c r="R9" s="60" t="inlineStr">
        <is>
          <t>Sample only — fictional client and figures</t>
        </is>
      </c>
    </row>
    <row r="10" ht="21.75" customHeight="1" s="31">
      <c r="A10" s="60" t="inlineStr">
        <is>
          <t>PR-104</t>
        </is>
      </c>
      <c r="B10" s="60" t="inlineStr">
        <is>
          <t>Harborlight Co.</t>
        </is>
      </c>
      <c r="C10" s="60" t="inlineStr">
        <is>
          <t>Campaign creative suite</t>
        </is>
      </c>
      <c r="D10" s="60" t="inlineStr">
        <is>
          <t>Complete</t>
        </is>
      </c>
      <c r="E10" s="61" t="n">
        <v>46249</v>
      </c>
      <c r="F10" s="61" t="n">
        <v>46310</v>
      </c>
      <c r="G10" s="62" t="n">
        <v>7200</v>
      </c>
      <c r="H10" s="63" t="n">
        <v>80</v>
      </c>
      <c r="I10" s="62" t="n">
        <v>45</v>
      </c>
      <c r="J10" s="57">
        <f>IF(OR(A10="",H10="",I10=""),"",H10*I10)</f>
        <v/>
      </c>
      <c r="K10" s="59">
        <f>IF(OR(A10="",G10&lt;=0,J10=""),"",(G10-J10)/G10)</f>
        <v/>
      </c>
      <c r="L10" s="57">
        <f>IF(A10="","",IF(D10="Complete",O10,O10+MAX(0,H10-N10)*I10))</f>
        <v/>
      </c>
      <c r="M10" s="59">
        <f>IF(OR(A10="",G10&lt;=0,L10=""),"",(G10-L10)/G10)</f>
        <v/>
      </c>
      <c r="N10" s="58">
        <f>IF(A10="","",SUMIF('TIME LOG'!$C$7:$C$206,A10,'TIME LOG'!$G$7:$G$206)+SUMIF('SCOPE LOG'!$C$7:$C$206,A10,'SCOPE LOG'!$I$7:$I$206))</f>
        <v/>
      </c>
      <c r="O10" s="57">
        <f>IF(A10="","",SUMIF('TIME LOG'!$C$7:$C$206,A10,'TIME LOG'!$I$7:$I$206)+SUMIF('SCOPE LOG'!$C$7:$C$206,A10,'SCOPE LOG'!$L$7:$L$206))</f>
        <v/>
      </c>
      <c r="P10" s="59">
        <f>IF(OR(A10="",K10="",M10=""),"",M10-K10)</f>
        <v/>
      </c>
      <c r="Q10" s="55">
        <f>IF(A10="","",IF(D10="Complete","Closed",IF(M10="","Set fee",IF(M10&lt;'START HERE'!$I$7,"At risk",IF(M10&lt;'START HERE'!$I$7+'START HERE'!$I$8,"Watch","On track")))))</f>
        <v/>
      </c>
      <c r="R10" s="60" t="inlineStr">
        <is>
          <t>Sample only — fictional client and figures</t>
        </is>
      </c>
    </row>
    <row r="11" ht="21.75" customHeight="1" s="31">
      <c r="A11" s="60" t="n"/>
      <c r="B11" s="60" t="n"/>
      <c r="C11" s="60" t="n"/>
      <c r="D11" s="60" t="n"/>
      <c r="E11" s="61" t="n"/>
      <c r="F11" s="61" t="n"/>
      <c r="G11" s="62" t="n"/>
      <c r="H11" s="63" t="n"/>
      <c r="I11" s="62" t="n"/>
      <c r="J11" s="57">
        <f>IF(OR(A11="",H11="",I11=""),"",H11*I11)</f>
        <v/>
      </c>
      <c r="K11" s="59">
        <f>IF(OR(A11="",G11&lt;=0,J11=""),"",(G11-J11)/G11)</f>
        <v/>
      </c>
      <c r="L11" s="57">
        <f>IF(A11="","",IF(D11="Complete",O11,O11+MAX(0,H11-N11)*I11))</f>
        <v/>
      </c>
      <c r="M11" s="59">
        <f>IF(OR(A11="",G11&lt;=0,L11=""),"",(G11-L11)/G11)</f>
        <v/>
      </c>
      <c r="N11" s="58">
        <f>IF(A11="","",SUMIF('TIME LOG'!$C$7:$C$206,A11,'TIME LOG'!$G$7:$G$206)+SUMIF('SCOPE LOG'!$C$7:$C$206,A11,'SCOPE LOG'!$I$7:$I$206))</f>
        <v/>
      </c>
      <c r="O11" s="57">
        <f>IF(A11="","",SUMIF('TIME LOG'!$C$7:$C$206,A11,'TIME LOG'!$I$7:$I$206)+SUMIF('SCOPE LOG'!$C$7:$C$206,A11,'SCOPE LOG'!$L$7:$L$206))</f>
        <v/>
      </c>
      <c r="P11" s="59">
        <f>IF(OR(A11="",K11="",M11=""),"",M11-K11)</f>
        <v/>
      </c>
      <c r="Q11" s="55">
        <f>IF(A11="","",IF(D11="Complete","Closed",IF(M11="","Set fee",IF(M11&lt;'START HERE'!$I$7,"At risk",IF(M11&lt;'START HERE'!$I$7+'START HERE'!$I$8,"Watch","On track")))))</f>
        <v/>
      </c>
      <c r="R11" s="60" t="n"/>
    </row>
    <row r="12" ht="21.75" customHeight="1" s="31">
      <c r="A12" s="60" t="n"/>
      <c r="B12" s="60" t="n"/>
      <c r="C12" s="60" t="n"/>
      <c r="D12" s="60" t="n"/>
      <c r="E12" s="61" t="n"/>
      <c r="F12" s="61" t="n"/>
      <c r="G12" s="62" t="n"/>
      <c r="H12" s="63" t="n"/>
      <c r="I12" s="62" t="n"/>
      <c r="J12" s="57">
        <f>IF(OR(A12="",H12="",I12=""),"",H12*I12)</f>
        <v/>
      </c>
      <c r="K12" s="59">
        <f>IF(OR(A12="",G12&lt;=0,J12=""),"",(G12-J12)/G12)</f>
        <v/>
      </c>
      <c r="L12" s="57">
        <f>IF(A12="","",IF(D12="Complete",O12,O12+MAX(0,H12-N12)*I12))</f>
        <v/>
      </c>
      <c r="M12" s="59">
        <f>IF(OR(A12="",G12&lt;=0,L12=""),"",(G12-L12)/G12)</f>
        <v/>
      </c>
      <c r="N12" s="58">
        <f>IF(A12="","",SUMIF('TIME LOG'!$C$7:$C$206,A12,'TIME LOG'!$G$7:$G$206)+SUMIF('SCOPE LOG'!$C$7:$C$206,A12,'SCOPE LOG'!$I$7:$I$206))</f>
        <v/>
      </c>
      <c r="O12" s="57">
        <f>IF(A12="","",SUMIF('TIME LOG'!$C$7:$C$206,A12,'TIME LOG'!$I$7:$I$206)+SUMIF('SCOPE LOG'!$C$7:$C$206,A12,'SCOPE LOG'!$L$7:$L$206))</f>
        <v/>
      </c>
      <c r="P12" s="59">
        <f>IF(OR(A12="",K12="",M12=""),"",M12-K12)</f>
        <v/>
      </c>
      <c r="Q12" s="55">
        <f>IF(A12="","",IF(D12="Complete","Closed",IF(M12="","Set fee",IF(M12&lt;'START HERE'!$I$7,"At risk",IF(M12&lt;'START HERE'!$I$7+'START HERE'!$I$8,"Watch","On track")))))</f>
        <v/>
      </c>
      <c r="R12" s="60" t="n"/>
    </row>
    <row r="13" ht="21.75" customHeight="1" s="31">
      <c r="A13" s="60" t="n"/>
      <c r="B13" s="60" t="n"/>
      <c r="C13" s="60" t="n"/>
      <c r="D13" s="60" t="n"/>
      <c r="E13" s="61" t="n"/>
      <c r="F13" s="61" t="n"/>
      <c r="G13" s="62" t="n"/>
      <c r="H13" s="63" t="n"/>
      <c r="I13" s="62" t="n"/>
      <c r="J13" s="57">
        <f>IF(OR(A13="",H13="",I13=""),"",H13*I13)</f>
        <v/>
      </c>
      <c r="K13" s="59">
        <f>IF(OR(A13="",G13&lt;=0,J13=""),"",(G13-J13)/G13)</f>
        <v/>
      </c>
      <c r="L13" s="57">
        <f>IF(A13="","",IF(D13="Complete",O13,O13+MAX(0,H13-N13)*I13))</f>
        <v/>
      </c>
      <c r="M13" s="59">
        <f>IF(OR(A13="",G13&lt;=0,L13=""),"",(G13-L13)/G13)</f>
        <v/>
      </c>
      <c r="N13" s="58">
        <f>IF(A13="","",SUMIF('TIME LOG'!$C$7:$C$206,A13,'TIME LOG'!$G$7:$G$206)+SUMIF('SCOPE LOG'!$C$7:$C$206,A13,'SCOPE LOG'!$I$7:$I$206))</f>
        <v/>
      </c>
      <c r="O13" s="57">
        <f>IF(A13="","",SUMIF('TIME LOG'!$C$7:$C$206,A13,'TIME LOG'!$I$7:$I$206)+SUMIF('SCOPE LOG'!$C$7:$C$206,A13,'SCOPE LOG'!$L$7:$L$206))</f>
        <v/>
      </c>
      <c r="P13" s="59">
        <f>IF(OR(A13="",K13="",M13=""),"",M13-K13)</f>
        <v/>
      </c>
      <c r="Q13" s="55">
        <f>IF(A13="","",IF(D13="Complete","Closed",IF(M13="","Set fee",IF(M13&lt;'START HERE'!$I$7,"At risk",IF(M13&lt;'START HERE'!$I$7+'START HERE'!$I$8,"Watch","On track")))))</f>
        <v/>
      </c>
      <c r="R13" s="60" t="n"/>
    </row>
    <row r="14" ht="21.75" customHeight="1" s="31">
      <c r="A14" s="60" t="n"/>
      <c r="B14" s="60" t="n"/>
      <c r="C14" s="60" t="n"/>
      <c r="D14" s="60" t="n"/>
      <c r="E14" s="61" t="n"/>
      <c r="F14" s="61" t="n"/>
      <c r="G14" s="62" t="n"/>
      <c r="H14" s="63" t="n"/>
      <c r="I14" s="62" t="n"/>
      <c r="J14" s="57">
        <f>IF(OR(A14="",H14="",I14=""),"",H14*I14)</f>
        <v/>
      </c>
      <c r="K14" s="59">
        <f>IF(OR(A14="",G14&lt;=0,J14=""),"",(G14-J14)/G14)</f>
        <v/>
      </c>
      <c r="L14" s="57">
        <f>IF(A14="","",IF(D14="Complete",O14,O14+MAX(0,H14-N14)*I14))</f>
        <v/>
      </c>
      <c r="M14" s="59">
        <f>IF(OR(A14="",G14&lt;=0,L14=""),"",(G14-L14)/G14)</f>
        <v/>
      </c>
      <c r="N14" s="58">
        <f>IF(A14="","",SUMIF('TIME LOG'!$C$7:$C$206,A14,'TIME LOG'!$G$7:$G$206)+SUMIF('SCOPE LOG'!$C$7:$C$206,A14,'SCOPE LOG'!$I$7:$I$206))</f>
        <v/>
      </c>
      <c r="O14" s="57">
        <f>IF(A14="","",SUMIF('TIME LOG'!$C$7:$C$206,A14,'TIME LOG'!$I$7:$I$206)+SUMIF('SCOPE LOG'!$C$7:$C$206,A14,'SCOPE LOG'!$L$7:$L$206))</f>
        <v/>
      </c>
      <c r="P14" s="59">
        <f>IF(OR(A14="",K14="",M14=""),"",M14-K14)</f>
        <v/>
      </c>
      <c r="Q14" s="55">
        <f>IF(A14="","",IF(D14="Complete","Closed",IF(M14="","Set fee",IF(M14&lt;'START HERE'!$I$7,"At risk",IF(M14&lt;'START HERE'!$I$7+'START HERE'!$I$8,"Watch","On track")))))</f>
        <v/>
      </c>
      <c r="R14" s="60" t="n"/>
    </row>
    <row r="15" ht="21.75" customHeight="1" s="31">
      <c r="A15" s="60" t="n"/>
      <c r="B15" s="60" t="n"/>
      <c r="C15" s="60" t="n"/>
      <c r="D15" s="60" t="n"/>
      <c r="E15" s="61" t="n"/>
      <c r="F15" s="61" t="n"/>
      <c r="G15" s="62" t="n"/>
      <c r="H15" s="63" t="n"/>
      <c r="I15" s="62" t="n"/>
      <c r="J15" s="57">
        <f>IF(OR(A15="",H15="",I15=""),"",H15*I15)</f>
        <v/>
      </c>
      <c r="K15" s="59">
        <f>IF(OR(A15="",G15&lt;=0,J15=""),"",(G15-J15)/G15)</f>
        <v/>
      </c>
      <c r="L15" s="57">
        <f>IF(A15="","",IF(D15="Complete",O15,O15+MAX(0,H15-N15)*I15))</f>
        <v/>
      </c>
      <c r="M15" s="59">
        <f>IF(OR(A15="",G15&lt;=0,L15=""),"",(G15-L15)/G15)</f>
        <v/>
      </c>
      <c r="N15" s="58">
        <f>IF(A15="","",SUMIF('TIME LOG'!$C$7:$C$206,A15,'TIME LOG'!$G$7:$G$206)+SUMIF('SCOPE LOG'!$C$7:$C$206,A15,'SCOPE LOG'!$I$7:$I$206))</f>
        <v/>
      </c>
      <c r="O15" s="57">
        <f>IF(A15="","",SUMIF('TIME LOG'!$C$7:$C$206,A15,'TIME LOG'!$I$7:$I$206)+SUMIF('SCOPE LOG'!$C$7:$C$206,A15,'SCOPE LOG'!$L$7:$L$206))</f>
        <v/>
      </c>
      <c r="P15" s="59">
        <f>IF(OR(A15="",K15="",M15=""),"",M15-K15)</f>
        <v/>
      </c>
      <c r="Q15" s="55">
        <f>IF(A15="","",IF(D15="Complete","Closed",IF(M15="","Set fee",IF(M15&lt;'START HERE'!$I$7,"At risk",IF(M15&lt;'START HERE'!$I$7+'START HERE'!$I$8,"Watch","On track")))))</f>
        <v/>
      </c>
      <c r="R15" s="60" t="n"/>
    </row>
    <row r="16" ht="21.75" customHeight="1" s="31">
      <c r="A16" s="60" t="n"/>
      <c r="B16" s="60" t="n"/>
      <c r="C16" s="60" t="n"/>
      <c r="D16" s="60" t="n"/>
      <c r="E16" s="61" t="n"/>
      <c r="F16" s="61" t="n"/>
      <c r="G16" s="62" t="n"/>
      <c r="H16" s="63" t="n"/>
      <c r="I16" s="62" t="n"/>
      <c r="J16" s="57">
        <f>IF(OR(A16="",H16="",I16=""),"",H16*I16)</f>
        <v/>
      </c>
      <c r="K16" s="59">
        <f>IF(OR(A16="",G16&lt;=0,J16=""),"",(G16-J16)/G16)</f>
        <v/>
      </c>
      <c r="L16" s="57">
        <f>IF(A16="","",IF(D16="Complete",O16,O16+MAX(0,H16-N16)*I16))</f>
        <v/>
      </c>
      <c r="M16" s="59">
        <f>IF(OR(A16="",G16&lt;=0,L16=""),"",(G16-L16)/G16)</f>
        <v/>
      </c>
      <c r="N16" s="58">
        <f>IF(A16="","",SUMIF('TIME LOG'!$C$7:$C$206,A16,'TIME LOG'!$G$7:$G$206)+SUMIF('SCOPE LOG'!$C$7:$C$206,A16,'SCOPE LOG'!$I$7:$I$206))</f>
        <v/>
      </c>
      <c r="O16" s="57">
        <f>IF(A16="","",SUMIF('TIME LOG'!$C$7:$C$206,A16,'TIME LOG'!$I$7:$I$206)+SUMIF('SCOPE LOG'!$C$7:$C$206,A16,'SCOPE LOG'!$L$7:$L$206))</f>
        <v/>
      </c>
      <c r="P16" s="59">
        <f>IF(OR(A16="",K16="",M16=""),"",M16-K16)</f>
        <v/>
      </c>
      <c r="Q16" s="55">
        <f>IF(A16="","",IF(D16="Complete","Closed",IF(M16="","Set fee",IF(M16&lt;'START HERE'!$I$7,"At risk",IF(M16&lt;'START HERE'!$I$7+'START HERE'!$I$8,"Watch","On track")))))</f>
        <v/>
      </c>
      <c r="R16" s="60" t="n"/>
    </row>
    <row r="17" ht="21.75" customHeight="1" s="31">
      <c r="A17" s="60" t="n"/>
      <c r="B17" s="60" t="n"/>
      <c r="C17" s="60" t="n"/>
      <c r="D17" s="60" t="n"/>
      <c r="E17" s="61" t="n"/>
      <c r="F17" s="61" t="n"/>
      <c r="G17" s="62" t="n"/>
      <c r="H17" s="63" t="n"/>
      <c r="I17" s="62" t="n"/>
      <c r="J17" s="57">
        <f>IF(OR(A17="",H17="",I17=""),"",H17*I17)</f>
        <v/>
      </c>
      <c r="K17" s="59">
        <f>IF(OR(A17="",G17&lt;=0,J17=""),"",(G17-J17)/G17)</f>
        <v/>
      </c>
      <c r="L17" s="57">
        <f>IF(A17="","",IF(D17="Complete",O17,O17+MAX(0,H17-N17)*I17))</f>
        <v/>
      </c>
      <c r="M17" s="59">
        <f>IF(OR(A17="",G17&lt;=0,L17=""),"",(G17-L17)/G17)</f>
        <v/>
      </c>
      <c r="N17" s="58">
        <f>IF(A17="","",SUMIF('TIME LOG'!$C$7:$C$206,A17,'TIME LOG'!$G$7:$G$206)+SUMIF('SCOPE LOG'!$C$7:$C$206,A17,'SCOPE LOG'!$I$7:$I$206))</f>
        <v/>
      </c>
      <c r="O17" s="57">
        <f>IF(A17="","",SUMIF('TIME LOG'!$C$7:$C$206,A17,'TIME LOG'!$I$7:$I$206)+SUMIF('SCOPE LOG'!$C$7:$C$206,A17,'SCOPE LOG'!$L$7:$L$206))</f>
        <v/>
      </c>
      <c r="P17" s="59">
        <f>IF(OR(A17="",K17="",M17=""),"",M17-K17)</f>
        <v/>
      </c>
      <c r="Q17" s="55">
        <f>IF(A17="","",IF(D17="Complete","Closed",IF(M17="","Set fee",IF(M17&lt;'START HERE'!$I$7,"At risk",IF(M17&lt;'START HERE'!$I$7+'START HERE'!$I$8,"Watch","On track")))))</f>
        <v/>
      </c>
      <c r="R17" s="60" t="n"/>
    </row>
    <row r="18" ht="21.75" customHeight="1" s="31">
      <c r="A18" s="60" t="n"/>
      <c r="B18" s="60" t="n"/>
      <c r="C18" s="60" t="n"/>
      <c r="D18" s="60" t="n"/>
      <c r="E18" s="61" t="n"/>
      <c r="F18" s="61" t="n"/>
      <c r="G18" s="62" t="n"/>
      <c r="H18" s="63" t="n"/>
      <c r="I18" s="62" t="n"/>
      <c r="J18" s="57">
        <f>IF(OR(A18="",H18="",I18=""),"",H18*I18)</f>
        <v/>
      </c>
      <c r="K18" s="59">
        <f>IF(OR(A18="",G18&lt;=0,J18=""),"",(G18-J18)/G18)</f>
        <v/>
      </c>
      <c r="L18" s="57">
        <f>IF(A18="","",IF(D18="Complete",O18,O18+MAX(0,H18-N18)*I18))</f>
        <v/>
      </c>
      <c r="M18" s="59">
        <f>IF(OR(A18="",G18&lt;=0,L18=""),"",(G18-L18)/G18)</f>
        <v/>
      </c>
      <c r="N18" s="58">
        <f>IF(A18="","",SUMIF('TIME LOG'!$C$7:$C$206,A18,'TIME LOG'!$G$7:$G$206)+SUMIF('SCOPE LOG'!$C$7:$C$206,A18,'SCOPE LOG'!$I$7:$I$206))</f>
        <v/>
      </c>
      <c r="O18" s="57">
        <f>IF(A18="","",SUMIF('TIME LOG'!$C$7:$C$206,A18,'TIME LOG'!$I$7:$I$206)+SUMIF('SCOPE LOG'!$C$7:$C$206,A18,'SCOPE LOG'!$L$7:$L$206))</f>
        <v/>
      </c>
      <c r="P18" s="59">
        <f>IF(OR(A18="",K18="",M18=""),"",M18-K18)</f>
        <v/>
      </c>
      <c r="Q18" s="55">
        <f>IF(A18="","",IF(D18="Complete","Closed",IF(M18="","Set fee",IF(M18&lt;'START HERE'!$I$7,"At risk",IF(M18&lt;'START HERE'!$I$7+'START HERE'!$I$8,"Watch","On track")))))</f>
        <v/>
      </c>
      <c r="R18" s="60" t="n"/>
    </row>
    <row r="19" ht="21.75" customHeight="1" s="31">
      <c r="A19" s="60" t="n"/>
      <c r="B19" s="60" t="n"/>
      <c r="C19" s="60" t="n"/>
      <c r="D19" s="60" t="n"/>
      <c r="E19" s="61" t="n"/>
      <c r="F19" s="61" t="n"/>
      <c r="G19" s="62" t="n"/>
      <c r="H19" s="63" t="n"/>
      <c r="I19" s="62" t="n"/>
      <c r="J19" s="57">
        <f>IF(OR(A19="",H19="",I19=""),"",H19*I19)</f>
        <v/>
      </c>
      <c r="K19" s="59">
        <f>IF(OR(A19="",G19&lt;=0,J19=""),"",(G19-J19)/G19)</f>
        <v/>
      </c>
      <c r="L19" s="57">
        <f>IF(A19="","",IF(D19="Complete",O19,O19+MAX(0,H19-N19)*I19))</f>
        <v/>
      </c>
      <c r="M19" s="59">
        <f>IF(OR(A19="",G19&lt;=0,L19=""),"",(G19-L19)/G19)</f>
        <v/>
      </c>
      <c r="N19" s="58">
        <f>IF(A19="","",SUMIF('TIME LOG'!$C$7:$C$206,A19,'TIME LOG'!$G$7:$G$206)+SUMIF('SCOPE LOG'!$C$7:$C$206,A19,'SCOPE LOG'!$I$7:$I$206))</f>
        <v/>
      </c>
      <c r="O19" s="57">
        <f>IF(A19="","",SUMIF('TIME LOG'!$C$7:$C$206,A19,'TIME LOG'!$I$7:$I$206)+SUMIF('SCOPE LOG'!$C$7:$C$206,A19,'SCOPE LOG'!$L$7:$L$206))</f>
        <v/>
      </c>
      <c r="P19" s="59">
        <f>IF(OR(A19="",K19="",M19=""),"",M19-K19)</f>
        <v/>
      </c>
      <c r="Q19" s="55">
        <f>IF(A19="","",IF(D19="Complete","Closed",IF(M19="","Set fee",IF(M19&lt;'START HERE'!$I$7,"At risk",IF(M19&lt;'START HERE'!$I$7+'START HERE'!$I$8,"Watch","On track")))))</f>
        <v/>
      </c>
      <c r="R19" s="60" t="n"/>
    </row>
    <row r="20" ht="21.75" customHeight="1" s="31">
      <c r="A20" s="60" t="n"/>
      <c r="B20" s="60" t="n"/>
      <c r="C20" s="60" t="n"/>
      <c r="D20" s="60" t="n"/>
      <c r="E20" s="61" t="n"/>
      <c r="F20" s="61" t="n"/>
      <c r="G20" s="62" t="n"/>
      <c r="H20" s="63" t="n"/>
      <c r="I20" s="62" t="n"/>
      <c r="J20" s="57">
        <f>IF(OR(A20="",H20="",I20=""),"",H20*I20)</f>
        <v/>
      </c>
      <c r="K20" s="59">
        <f>IF(OR(A20="",G20&lt;=0,J20=""),"",(G20-J20)/G20)</f>
        <v/>
      </c>
      <c r="L20" s="57">
        <f>IF(A20="","",IF(D20="Complete",O20,O20+MAX(0,H20-N20)*I20))</f>
        <v/>
      </c>
      <c r="M20" s="59">
        <f>IF(OR(A20="",G20&lt;=0,L20=""),"",(G20-L20)/G20)</f>
        <v/>
      </c>
      <c r="N20" s="58">
        <f>IF(A20="","",SUMIF('TIME LOG'!$C$7:$C$206,A20,'TIME LOG'!$G$7:$G$206)+SUMIF('SCOPE LOG'!$C$7:$C$206,A20,'SCOPE LOG'!$I$7:$I$206))</f>
        <v/>
      </c>
      <c r="O20" s="57">
        <f>IF(A20="","",SUMIF('TIME LOG'!$C$7:$C$206,A20,'TIME LOG'!$I$7:$I$206)+SUMIF('SCOPE LOG'!$C$7:$C$206,A20,'SCOPE LOG'!$L$7:$L$206))</f>
        <v/>
      </c>
      <c r="P20" s="59">
        <f>IF(OR(A20="",K20="",M20=""),"",M20-K20)</f>
        <v/>
      </c>
      <c r="Q20" s="55">
        <f>IF(A20="","",IF(D20="Complete","Closed",IF(M20="","Set fee",IF(M20&lt;'START HERE'!$I$7,"At risk",IF(M20&lt;'START HERE'!$I$7+'START HERE'!$I$8,"Watch","On track")))))</f>
        <v/>
      </c>
      <c r="R20" s="60" t="n"/>
    </row>
    <row r="21" ht="21.75" customHeight="1" s="31">
      <c r="A21" s="60" t="n"/>
      <c r="B21" s="60" t="n"/>
      <c r="C21" s="60" t="n"/>
      <c r="D21" s="60" t="n"/>
      <c r="E21" s="61" t="n"/>
      <c r="F21" s="61" t="n"/>
      <c r="G21" s="62" t="n"/>
      <c r="H21" s="63" t="n"/>
      <c r="I21" s="62" t="n"/>
      <c r="J21" s="57">
        <f>IF(OR(A21="",H21="",I21=""),"",H21*I21)</f>
        <v/>
      </c>
      <c r="K21" s="59">
        <f>IF(OR(A21="",G21&lt;=0,J21=""),"",(G21-J21)/G21)</f>
        <v/>
      </c>
      <c r="L21" s="57">
        <f>IF(A21="","",IF(D21="Complete",O21,O21+MAX(0,H21-N21)*I21))</f>
        <v/>
      </c>
      <c r="M21" s="59">
        <f>IF(OR(A21="",G21&lt;=0,L21=""),"",(G21-L21)/G21)</f>
        <v/>
      </c>
      <c r="N21" s="58">
        <f>IF(A21="","",SUMIF('TIME LOG'!$C$7:$C$206,A21,'TIME LOG'!$G$7:$G$206)+SUMIF('SCOPE LOG'!$C$7:$C$206,A21,'SCOPE LOG'!$I$7:$I$206))</f>
        <v/>
      </c>
      <c r="O21" s="57">
        <f>IF(A21="","",SUMIF('TIME LOG'!$C$7:$C$206,A21,'TIME LOG'!$I$7:$I$206)+SUMIF('SCOPE LOG'!$C$7:$C$206,A21,'SCOPE LOG'!$L$7:$L$206))</f>
        <v/>
      </c>
      <c r="P21" s="59">
        <f>IF(OR(A21="",K21="",M21=""),"",M21-K21)</f>
        <v/>
      </c>
      <c r="Q21" s="55">
        <f>IF(A21="","",IF(D21="Complete","Closed",IF(M21="","Set fee",IF(M21&lt;'START HERE'!$I$7,"At risk",IF(M21&lt;'START HERE'!$I$7+'START HERE'!$I$8,"Watch","On track")))))</f>
        <v/>
      </c>
      <c r="R21" s="60" t="n"/>
    </row>
    <row r="22" ht="21.75" customHeight="1" s="31">
      <c r="A22" s="60" t="n"/>
      <c r="B22" s="60" t="n"/>
      <c r="C22" s="60" t="n"/>
      <c r="D22" s="60" t="n"/>
      <c r="E22" s="61" t="n"/>
      <c r="F22" s="61" t="n"/>
      <c r="G22" s="62" t="n"/>
      <c r="H22" s="63" t="n"/>
      <c r="I22" s="62" t="n"/>
      <c r="J22" s="57">
        <f>IF(OR(A22="",H22="",I22=""),"",H22*I22)</f>
        <v/>
      </c>
      <c r="K22" s="59">
        <f>IF(OR(A22="",G22&lt;=0,J22=""),"",(G22-J22)/G22)</f>
        <v/>
      </c>
      <c r="L22" s="57">
        <f>IF(A22="","",IF(D22="Complete",O22,O22+MAX(0,H22-N22)*I22))</f>
        <v/>
      </c>
      <c r="M22" s="59">
        <f>IF(OR(A22="",G22&lt;=0,L22=""),"",(G22-L22)/G22)</f>
        <v/>
      </c>
      <c r="N22" s="58">
        <f>IF(A22="","",SUMIF('TIME LOG'!$C$7:$C$206,A22,'TIME LOG'!$G$7:$G$206)+SUMIF('SCOPE LOG'!$C$7:$C$206,A22,'SCOPE LOG'!$I$7:$I$206))</f>
        <v/>
      </c>
      <c r="O22" s="57">
        <f>IF(A22="","",SUMIF('TIME LOG'!$C$7:$C$206,A22,'TIME LOG'!$I$7:$I$206)+SUMIF('SCOPE LOG'!$C$7:$C$206,A22,'SCOPE LOG'!$L$7:$L$206))</f>
        <v/>
      </c>
      <c r="P22" s="59">
        <f>IF(OR(A22="",K22="",M22=""),"",M22-K22)</f>
        <v/>
      </c>
      <c r="Q22" s="55">
        <f>IF(A22="","",IF(D22="Complete","Closed",IF(M22="","Set fee",IF(M22&lt;'START HERE'!$I$7,"At risk",IF(M22&lt;'START HERE'!$I$7+'START HERE'!$I$8,"Watch","On track")))))</f>
        <v/>
      </c>
      <c r="R22" s="60" t="n"/>
    </row>
    <row r="23" ht="21.75" customHeight="1" s="31">
      <c r="A23" s="60" t="n"/>
      <c r="B23" s="60" t="n"/>
      <c r="C23" s="60" t="n"/>
      <c r="D23" s="60" t="n"/>
      <c r="E23" s="61" t="n"/>
      <c r="F23" s="61" t="n"/>
      <c r="G23" s="62" t="n"/>
      <c r="H23" s="63" t="n"/>
      <c r="I23" s="62" t="n"/>
      <c r="J23" s="57">
        <f>IF(OR(A23="",H23="",I23=""),"",H23*I23)</f>
        <v/>
      </c>
      <c r="K23" s="59">
        <f>IF(OR(A23="",G23&lt;=0,J23=""),"",(G23-J23)/G23)</f>
        <v/>
      </c>
      <c r="L23" s="57">
        <f>IF(A23="","",IF(D23="Complete",O23,O23+MAX(0,H23-N23)*I23))</f>
        <v/>
      </c>
      <c r="M23" s="59">
        <f>IF(OR(A23="",G23&lt;=0,L23=""),"",(G23-L23)/G23)</f>
        <v/>
      </c>
      <c r="N23" s="58">
        <f>IF(A23="","",SUMIF('TIME LOG'!$C$7:$C$206,A23,'TIME LOG'!$G$7:$G$206)+SUMIF('SCOPE LOG'!$C$7:$C$206,A23,'SCOPE LOG'!$I$7:$I$206))</f>
        <v/>
      </c>
      <c r="O23" s="57">
        <f>IF(A23="","",SUMIF('TIME LOG'!$C$7:$C$206,A23,'TIME LOG'!$I$7:$I$206)+SUMIF('SCOPE LOG'!$C$7:$C$206,A23,'SCOPE LOG'!$L$7:$L$206))</f>
        <v/>
      </c>
      <c r="P23" s="59">
        <f>IF(OR(A23="",K23="",M23=""),"",M23-K23)</f>
        <v/>
      </c>
      <c r="Q23" s="55">
        <f>IF(A23="","",IF(D23="Complete","Closed",IF(M23="","Set fee",IF(M23&lt;'START HERE'!$I$7,"At risk",IF(M23&lt;'START HERE'!$I$7+'START HERE'!$I$8,"Watch","On track")))))</f>
        <v/>
      </c>
      <c r="R23" s="60" t="n"/>
    </row>
    <row r="24" ht="21.75" customHeight="1" s="31">
      <c r="A24" s="60" t="n"/>
      <c r="B24" s="60" t="n"/>
      <c r="C24" s="60" t="n"/>
      <c r="D24" s="60" t="n"/>
      <c r="E24" s="61" t="n"/>
      <c r="F24" s="61" t="n"/>
      <c r="G24" s="62" t="n"/>
      <c r="H24" s="63" t="n"/>
      <c r="I24" s="62" t="n"/>
      <c r="J24" s="57">
        <f>IF(OR(A24="",H24="",I24=""),"",H24*I24)</f>
        <v/>
      </c>
      <c r="K24" s="59">
        <f>IF(OR(A24="",G24&lt;=0,J24=""),"",(G24-J24)/G24)</f>
        <v/>
      </c>
      <c r="L24" s="57">
        <f>IF(A24="","",IF(D24="Complete",O24,O24+MAX(0,H24-N24)*I24))</f>
        <v/>
      </c>
      <c r="M24" s="59">
        <f>IF(OR(A24="",G24&lt;=0,L24=""),"",(G24-L24)/G24)</f>
        <v/>
      </c>
      <c r="N24" s="58">
        <f>IF(A24="","",SUMIF('TIME LOG'!$C$7:$C$206,A24,'TIME LOG'!$G$7:$G$206)+SUMIF('SCOPE LOG'!$C$7:$C$206,A24,'SCOPE LOG'!$I$7:$I$206))</f>
        <v/>
      </c>
      <c r="O24" s="57">
        <f>IF(A24="","",SUMIF('TIME LOG'!$C$7:$C$206,A24,'TIME LOG'!$I$7:$I$206)+SUMIF('SCOPE LOG'!$C$7:$C$206,A24,'SCOPE LOG'!$L$7:$L$206))</f>
        <v/>
      </c>
      <c r="P24" s="59">
        <f>IF(OR(A24="",K24="",M24=""),"",M24-K24)</f>
        <v/>
      </c>
      <c r="Q24" s="55">
        <f>IF(A24="","",IF(D24="Complete","Closed",IF(M24="","Set fee",IF(M24&lt;'START HERE'!$I$7,"At risk",IF(M24&lt;'START HERE'!$I$7+'START HERE'!$I$8,"Watch","On track")))))</f>
        <v/>
      </c>
      <c r="R24" s="60" t="n"/>
    </row>
    <row r="25" ht="21.75" customHeight="1" s="31">
      <c r="A25" s="60" t="n"/>
      <c r="B25" s="60" t="n"/>
      <c r="C25" s="60" t="n"/>
      <c r="D25" s="60" t="n"/>
      <c r="E25" s="61" t="n"/>
      <c r="F25" s="61" t="n"/>
      <c r="G25" s="62" t="n"/>
      <c r="H25" s="63" t="n"/>
      <c r="I25" s="62" t="n"/>
      <c r="J25" s="57">
        <f>IF(OR(A25="",H25="",I25=""),"",H25*I25)</f>
        <v/>
      </c>
      <c r="K25" s="59">
        <f>IF(OR(A25="",G25&lt;=0,J25=""),"",(G25-J25)/G25)</f>
        <v/>
      </c>
      <c r="L25" s="57">
        <f>IF(A25="","",IF(D25="Complete",O25,O25+MAX(0,H25-N25)*I25))</f>
        <v/>
      </c>
      <c r="M25" s="59">
        <f>IF(OR(A25="",G25&lt;=0,L25=""),"",(G25-L25)/G25)</f>
        <v/>
      </c>
      <c r="N25" s="58">
        <f>IF(A25="","",SUMIF('TIME LOG'!$C$7:$C$206,A25,'TIME LOG'!$G$7:$G$206)+SUMIF('SCOPE LOG'!$C$7:$C$206,A25,'SCOPE LOG'!$I$7:$I$206))</f>
        <v/>
      </c>
      <c r="O25" s="57">
        <f>IF(A25="","",SUMIF('TIME LOG'!$C$7:$C$206,A25,'TIME LOG'!$I$7:$I$206)+SUMIF('SCOPE LOG'!$C$7:$C$206,A25,'SCOPE LOG'!$L$7:$L$206))</f>
        <v/>
      </c>
      <c r="P25" s="59">
        <f>IF(OR(A25="",K25="",M25=""),"",M25-K25)</f>
        <v/>
      </c>
      <c r="Q25" s="55">
        <f>IF(A25="","",IF(D25="Complete","Closed",IF(M25="","Set fee",IF(M25&lt;'START HERE'!$I$7,"At risk",IF(M25&lt;'START HERE'!$I$7+'START HERE'!$I$8,"Watch","On track")))))</f>
        <v/>
      </c>
      <c r="R25" s="60" t="n"/>
    </row>
    <row r="26" ht="21.75" customHeight="1" s="31">
      <c r="A26" s="60" t="n"/>
      <c r="B26" s="60" t="n"/>
      <c r="C26" s="60" t="n"/>
      <c r="D26" s="60" t="n"/>
      <c r="E26" s="61" t="n"/>
      <c r="F26" s="61" t="n"/>
      <c r="G26" s="62" t="n"/>
      <c r="H26" s="63" t="n"/>
      <c r="I26" s="62" t="n"/>
      <c r="J26" s="57">
        <f>IF(OR(A26="",H26="",I26=""),"",H26*I26)</f>
        <v/>
      </c>
      <c r="K26" s="59">
        <f>IF(OR(A26="",G26&lt;=0,J26=""),"",(G26-J26)/G26)</f>
        <v/>
      </c>
      <c r="L26" s="57">
        <f>IF(A26="","",IF(D26="Complete",O26,O26+MAX(0,H26-N26)*I26))</f>
        <v/>
      </c>
      <c r="M26" s="59">
        <f>IF(OR(A26="",G26&lt;=0,L26=""),"",(G26-L26)/G26)</f>
        <v/>
      </c>
      <c r="N26" s="58">
        <f>IF(A26="","",SUMIF('TIME LOG'!$C$7:$C$206,A26,'TIME LOG'!$G$7:$G$206)+SUMIF('SCOPE LOG'!$C$7:$C$206,A26,'SCOPE LOG'!$I$7:$I$206))</f>
        <v/>
      </c>
      <c r="O26" s="57">
        <f>IF(A26="","",SUMIF('TIME LOG'!$C$7:$C$206,A26,'TIME LOG'!$I$7:$I$206)+SUMIF('SCOPE LOG'!$C$7:$C$206,A26,'SCOPE LOG'!$L$7:$L$206))</f>
        <v/>
      </c>
      <c r="P26" s="59">
        <f>IF(OR(A26="",K26="",M26=""),"",M26-K26)</f>
        <v/>
      </c>
      <c r="Q26" s="55">
        <f>IF(A26="","",IF(D26="Complete","Closed",IF(M26="","Set fee",IF(M26&lt;'START HERE'!$I$7,"At risk",IF(M26&lt;'START HERE'!$I$7+'START HERE'!$I$8,"Watch","On track")))))</f>
        <v/>
      </c>
      <c r="R26" s="60" t="n"/>
    </row>
    <row r="27" ht="21.75" customHeight="1" s="31">
      <c r="A27" s="60" t="n"/>
      <c r="B27" s="60" t="n"/>
      <c r="C27" s="60" t="n"/>
      <c r="D27" s="60" t="n"/>
      <c r="E27" s="61" t="n"/>
      <c r="F27" s="61" t="n"/>
      <c r="G27" s="62" t="n"/>
      <c r="H27" s="63" t="n"/>
      <c r="I27" s="62" t="n"/>
      <c r="J27" s="57">
        <f>IF(OR(A27="",H27="",I27=""),"",H27*I27)</f>
        <v/>
      </c>
      <c r="K27" s="59">
        <f>IF(OR(A27="",G27&lt;=0,J27=""),"",(G27-J27)/G27)</f>
        <v/>
      </c>
      <c r="L27" s="57">
        <f>IF(A27="","",IF(D27="Complete",O27,O27+MAX(0,H27-N27)*I27))</f>
        <v/>
      </c>
      <c r="M27" s="59">
        <f>IF(OR(A27="",G27&lt;=0,L27=""),"",(G27-L27)/G27)</f>
        <v/>
      </c>
      <c r="N27" s="58">
        <f>IF(A27="","",SUMIF('TIME LOG'!$C$7:$C$206,A27,'TIME LOG'!$G$7:$G$206)+SUMIF('SCOPE LOG'!$C$7:$C$206,A27,'SCOPE LOG'!$I$7:$I$206))</f>
        <v/>
      </c>
      <c r="O27" s="57">
        <f>IF(A27="","",SUMIF('TIME LOG'!$C$7:$C$206,A27,'TIME LOG'!$I$7:$I$206)+SUMIF('SCOPE LOG'!$C$7:$C$206,A27,'SCOPE LOG'!$L$7:$L$206))</f>
        <v/>
      </c>
      <c r="P27" s="59">
        <f>IF(OR(A27="",K27="",M27=""),"",M27-K27)</f>
        <v/>
      </c>
      <c r="Q27" s="55">
        <f>IF(A27="","",IF(D27="Complete","Closed",IF(M27="","Set fee",IF(M27&lt;'START HERE'!$I$7,"At risk",IF(M27&lt;'START HERE'!$I$7+'START HERE'!$I$8,"Watch","On track")))))</f>
        <v/>
      </c>
      <c r="R27" s="60" t="n"/>
    </row>
    <row r="28" ht="21.75" customHeight="1" s="31">
      <c r="A28" s="60" t="n"/>
      <c r="B28" s="60" t="n"/>
      <c r="C28" s="60" t="n"/>
      <c r="D28" s="60" t="n"/>
      <c r="E28" s="61" t="n"/>
      <c r="F28" s="61" t="n"/>
      <c r="G28" s="62" t="n"/>
      <c r="H28" s="63" t="n"/>
      <c r="I28" s="62" t="n"/>
      <c r="J28" s="57">
        <f>IF(OR(A28="",H28="",I28=""),"",H28*I28)</f>
        <v/>
      </c>
      <c r="K28" s="59">
        <f>IF(OR(A28="",G28&lt;=0,J28=""),"",(G28-J28)/G28)</f>
        <v/>
      </c>
      <c r="L28" s="57">
        <f>IF(A28="","",IF(D28="Complete",O28,O28+MAX(0,H28-N28)*I28))</f>
        <v/>
      </c>
      <c r="M28" s="59">
        <f>IF(OR(A28="",G28&lt;=0,L28=""),"",(G28-L28)/G28)</f>
        <v/>
      </c>
      <c r="N28" s="58">
        <f>IF(A28="","",SUMIF('TIME LOG'!$C$7:$C$206,A28,'TIME LOG'!$G$7:$G$206)+SUMIF('SCOPE LOG'!$C$7:$C$206,A28,'SCOPE LOG'!$I$7:$I$206))</f>
        <v/>
      </c>
      <c r="O28" s="57">
        <f>IF(A28="","",SUMIF('TIME LOG'!$C$7:$C$206,A28,'TIME LOG'!$I$7:$I$206)+SUMIF('SCOPE LOG'!$C$7:$C$206,A28,'SCOPE LOG'!$L$7:$L$206))</f>
        <v/>
      </c>
      <c r="P28" s="59">
        <f>IF(OR(A28="",K28="",M28=""),"",M28-K28)</f>
        <v/>
      </c>
      <c r="Q28" s="55">
        <f>IF(A28="","",IF(D28="Complete","Closed",IF(M28="","Set fee",IF(M28&lt;'START HERE'!$I$7,"At risk",IF(M28&lt;'START HERE'!$I$7+'START HERE'!$I$8,"Watch","On track")))))</f>
        <v/>
      </c>
      <c r="R28" s="60" t="n"/>
    </row>
    <row r="29" ht="21.75" customHeight="1" s="31">
      <c r="A29" s="60" t="n"/>
      <c r="B29" s="60" t="n"/>
      <c r="C29" s="60" t="n"/>
      <c r="D29" s="60" t="n"/>
      <c r="E29" s="61" t="n"/>
      <c r="F29" s="61" t="n"/>
      <c r="G29" s="62" t="n"/>
      <c r="H29" s="63" t="n"/>
      <c r="I29" s="62" t="n"/>
      <c r="J29" s="57">
        <f>IF(OR(A29="",H29="",I29=""),"",H29*I29)</f>
        <v/>
      </c>
      <c r="K29" s="59">
        <f>IF(OR(A29="",G29&lt;=0,J29=""),"",(G29-J29)/G29)</f>
        <v/>
      </c>
      <c r="L29" s="57">
        <f>IF(A29="","",IF(D29="Complete",O29,O29+MAX(0,H29-N29)*I29))</f>
        <v/>
      </c>
      <c r="M29" s="59">
        <f>IF(OR(A29="",G29&lt;=0,L29=""),"",(G29-L29)/G29)</f>
        <v/>
      </c>
      <c r="N29" s="58">
        <f>IF(A29="","",SUMIF('TIME LOG'!$C$7:$C$206,A29,'TIME LOG'!$G$7:$G$206)+SUMIF('SCOPE LOG'!$C$7:$C$206,A29,'SCOPE LOG'!$I$7:$I$206))</f>
        <v/>
      </c>
      <c r="O29" s="57">
        <f>IF(A29="","",SUMIF('TIME LOG'!$C$7:$C$206,A29,'TIME LOG'!$I$7:$I$206)+SUMIF('SCOPE LOG'!$C$7:$C$206,A29,'SCOPE LOG'!$L$7:$L$206))</f>
        <v/>
      </c>
      <c r="P29" s="59">
        <f>IF(OR(A29="",K29="",M29=""),"",M29-K29)</f>
        <v/>
      </c>
      <c r="Q29" s="55">
        <f>IF(A29="","",IF(D29="Complete","Closed",IF(M29="","Set fee",IF(M29&lt;'START HERE'!$I$7,"At risk",IF(M29&lt;'START HERE'!$I$7+'START HERE'!$I$8,"Watch","On track")))))</f>
        <v/>
      </c>
      <c r="R29" s="60" t="n"/>
    </row>
    <row r="30" ht="21.75" customHeight="1" s="31">
      <c r="A30" s="60" t="n"/>
      <c r="B30" s="60" t="n"/>
      <c r="C30" s="60" t="n"/>
      <c r="D30" s="60" t="n"/>
      <c r="E30" s="61" t="n"/>
      <c r="F30" s="61" t="n"/>
      <c r="G30" s="62" t="n"/>
      <c r="H30" s="63" t="n"/>
      <c r="I30" s="62" t="n"/>
      <c r="J30" s="57">
        <f>IF(OR(A30="",H30="",I30=""),"",H30*I30)</f>
        <v/>
      </c>
      <c r="K30" s="59">
        <f>IF(OR(A30="",G30&lt;=0,J30=""),"",(G30-J30)/G30)</f>
        <v/>
      </c>
      <c r="L30" s="57">
        <f>IF(A30="","",IF(D30="Complete",O30,O30+MAX(0,H30-N30)*I30))</f>
        <v/>
      </c>
      <c r="M30" s="59">
        <f>IF(OR(A30="",G30&lt;=0,L30=""),"",(G30-L30)/G30)</f>
        <v/>
      </c>
      <c r="N30" s="58">
        <f>IF(A30="","",SUMIF('TIME LOG'!$C$7:$C$206,A30,'TIME LOG'!$G$7:$G$206)+SUMIF('SCOPE LOG'!$C$7:$C$206,A30,'SCOPE LOG'!$I$7:$I$206))</f>
        <v/>
      </c>
      <c r="O30" s="57">
        <f>IF(A30="","",SUMIF('TIME LOG'!$C$7:$C$206,A30,'TIME LOG'!$I$7:$I$206)+SUMIF('SCOPE LOG'!$C$7:$C$206,A30,'SCOPE LOG'!$L$7:$L$206))</f>
        <v/>
      </c>
      <c r="P30" s="59">
        <f>IF(OR(A30="",K30="",M30=""),"",M30-K30)</f>
        <v/>
      </c>
      <c r="Q30" s="55">
        <f>IF(A30="","",IF(D30="Complete","Closed",IF(M30="","Set fee",IF(M30&lt;'START HERE'!$I$7,"At risk",IF(M30&lt;'START HERE'!$I$7+'START HERE'!$I$8,"Watch","On track")))))</f>
        <v/>
      </c>
      <c r="R30" s="60" t="n"/>
    </row>
    <row r="31" ht="21.75" customHeight="1" s="31">
      <c r="A31" s="60" t="n"/>
      <c r="B31" s="60" t="n"/>
      <c r="C31" s="60" t="n"/>
      <c r="D31" s="60" t="n"/>
      <c r="E31" s="61" t="n"/>
      <c r="F31" s="61" t="n"/>
      <c r="G31" s="62" t="n"/>
      <c r="H31" s="63" t="n"/>
      <c r="I31" s="62" t="n"/>
      <c r="J31" s="57">
        <f>IF(OR(A31="",H31="",I31=""),"",H31*I31)</f>
        <v/>
      </c>
      <c r="K31" s="59">
        <f>IF(OR(A31="",G31&lt;=0,J31=""),"",(G31-J31)/G31)</f>
        <v/>
      </c>
      <c r="L31" s="57">
        <f>IF(A31="","",IF(D31="Complete",O31,O31+MAX(0,H31-N31)*I31))</f>
        <v/>
      </c>
      <c r="M31" s="59">
        <f>IF(OR(A31="",G31&lt;=0,L31=""),"",(G31-L31)/G31)</f>
        <v/>
      </c>
      <c r="N31" s="58">
        <f>IF(A31="","",SUMIF('TIME LOG'!$C$7:$C$206,A31,'TIME LOG'!$G$7:$G$206)+SUMIF('SCOPE LOG'!$C$7:$C$206,A31,'SCOPE LOG'!$I$7:$I$206))</f>
        <v/>
      </c>
      <c r="O31" s="57">
        <f>IF(A31="","",SUMIF('TIME LOG'!$C$7:$C$206,A31,'TIME LOG'!$I$7:$I$206)+SUMIF('SCOPE LOG'!$C$7:$C$206,A31,'SCOPE LOG'!$L$7:$L$206))</f>
        <v/>
      </c>
      <c r="P31" s="59">
        <f>IF(OR(A31="",K31="",M31=""),"",M31-K31)</f>
        <v/>
      </c>
      <c r="Q31" s="55">
        <f>IF(A31="","",IF(D31="Complete","Closed",IF(M31="","Set fee",IF(M31&lt;'START HERE'!$I$7,"At risk",IF(M31&lt;'START HERE'!$I$7+'START HERE'!$I$8,"Watch","On track")))))</f>
        <v/>
      </c>
      <c r="R31" s="60" t="n"/>
    </row>
    <row r="32" ht="21.75" customHeight="1" s="31">
      <c r="A32" s="60" t="n"/>
      <c r="B32" s="60" t="n"/>
      <c r="C32" s="60" t="n"/>
      <c r="D32" s="60" t="n"/>
      <c r="E32" s="61" t="n"/>
      <c r="F32" s="61" t="n"/>
      <c r="G32" s="62" t="n"/>
      <c r="H32" s="63" t="n"/>
      <c r="I32" s="62" t="n"/>
      <c r="J32" s="57">
        <f>IF(OR(A32="",H32="",I32=""),"",H32*I32)</f>
        <v/>
      </c>
      <c r="K32" s="59">
        <f>IF(OR(A32="",G32&lt;=0,J32=""),"",(G32-J32)/G32)</f>
        <v/>
      </c>
      <c r="L32" s="57">
        <f>IF(A32="","",IF(D32="Complete",O32,O32+MAX(0,H32-N32)*I32))</f>
        <v/>
      </c>
      <c r="M32" s="59">
        <f>IF(OR(A32="",G32&lt;=0,L32=""),"",(G32-L32)/G32)</f>
        <v/>
      </c>
      <c r="N32" s="58">
        <f>IF(A32="","",SUMIF('TIME LOG'!$C$7:$C$206,A32,'TIME LOG'!$G$7:$G$206)+SUMIF('SCOPE LOG'!$C$7:$C$206,A32,'SCOPE LOG'!$I$7:$I$206))</f>
        <v/>
      </c>
      <c r="O32" s="57">
        <f>IF(A32="","",SUMIF('TIME LOG'!$C$7:$C$206,A32,'TIME LOG'!$I$7:$I$206)+SUMIF('SCOPE LOG'!$C$7:$C$206,A32,'SCOPE LOG'!$L$7:$L$206))</f>
        <v/>
      </c>
      <c r="P32" s="59">
        <f>IF(OR(A32="",K32="",M32=""),"",M32-K32)</f>
        <v/>
      </c>
      <c r="Q32" s="55">
        <f>IF(A32="","",IF(D32="Complete","Closed",IF(M32="","Set fee",IF(M32&lt;'START HERE'!$I$7,"At risk",IF(M32&lt;'START HERE'!$I$7+'START HERE'!$I$8,"Watch","On track")))))</f>
        <v/>
      </c>
      <c r="R32" s="60" t="n"/>
    </row>
    <row r="33" ht="21.75" customHeight="1" s="31">
      <c r="A33" s="60" t="n"/>
      <c r="B33" s="60" t="n"/>
      <c r="C33" s="60" t="n"/>
      <c r="D33" s="60" t="n"/>
      <c r="E33" s="61" t="n"/>
      <c r="F33" s="61" t="n"/>
      <c r="G33" s="62" t="n"/>
      <c r="H33" s="63" t="n"/>
      <c r="I33" s="62" t="n"/>
      <c r="J33" s="57">
        <f>IF(OR(A33="",H33="",I33=""),"",H33*I33)</f>
        <v/>
      </c>
      <c r="K33" s="59">
        <f>IF(OR(A33="",G33&lt;=0,J33=""),"",(G33-J33)/G33)</f>
        <v/>
      </c>
      <c r="L33" s="57">
        <f>IF(A33="","",IF(D33="Complete",O33,O33+MAX(0,H33-N33)*I33))</f>
        <v/>
      </c>
      <c r="M33" s="59">
        <f>IF(OR(A33="",G33&lt;=0,L33=""),"",(G33-L33)/G33)</f>
        <v/>
      </c>
      <c r="N33" s="58">
        <f>IF(A33="","",SUMIF('TIME LOG'!$C$7:$C$206,A33,'TIME LOG'!$G$7:$G$206)+SUMIF('SCOPE LOG'!$C$7:$C$206,A33,'SCOPE LOG'!$I$7:$I$206))</f>
        <v/>
      </c>
      <c r="O33" s="57">
        <f>IF(A33="","",SUMIF('TIME LOG'!$C$7:$C$206,A33,'TIME LOG'!$I$7:$I$206)+SUMIF('SCOPE LOG'!$C$7:$C$206,A33,'SCOPE LOG'!$L$7:$L$206))</f>
        <v/>
      </c>
      <c r="P33" s="59">
        <f>IF(OR(A33="",K33="",M33=""),"",M33-K33)</f>
        <v/>
      </c>
      <c r="Q33" s="55">
        <f>IF(A33="","",IF(D33="Complete","Closed",IF(M33="","Set fee",IF(M33&lt;'START HERE'!$I$7,"At risk",IF(M33&lt;'START HERE'!$I$7+'START HERE'!$I$8,"Watch","On track")))))</f>
        <v/>
      </c>
      <c r="R33" s="60" t="n"/>
    </row>
    <row r="34" ht="21.75" customHeight="1" s="31">
      <c r="A34" s="60" t="n"/>
      <c r="B34" s="60" t="n"/>
      <c r="C34" s="60" t="n"/>
      <c r="D34" s="60" t="n"/>
      <c r="E34" s="61" t="n"/>
      <c r="F34" s="61" t="n"/>
      <c r="G34" s="62" t="n"/>
      <c r="H34" s="63" t="n"/>
      <c r="I34" s="62" t="n"/>
      <c r="J34" s="57">
        <f>IF(OR(A34="",H34="",I34=""),"",H34*I34)</f>
        <v/>
      </c>
      <c r="K34" s="59">
        <f>IF(OR(A34="",G34&lt;=0,J34=""),"",(G34-J34)/G34)</f>
        <v/>
      </c>
      <c r="L34" s="57">
        <f>IF(A34="","",IF(D34="Complete",O34,O34+MAX(0,H34-N34)*I34))</f>
        <v/>
      </c>
      <c r="M34" s="59">
        <f>IF(OR(A34="",G34&lt;=0,L34=""),"",(G34-L34)/G34)</f>
        <v/>
      </c>
      <c r="N34" s="58">
        <f>IF(A34="","",SUMIF('TIME LOG'!$C$7:$C$206,A34,'TIME LOG'!$G$7:$G$206)+SUMIF('SCOPE LOG'!$C$7:$C$206,A34,'SCOPE LOG'!$I$7:$I$206))</f>
        <v/>
      </c>
      <c r="O34" s="57">
        <f>IF(A34="","",SUMIF('TIME LOG'!$C$7:$C$206,A34,'TIME LOG'!$I$7:$I$206)+SUMIF('SCOPE LOG'!$C$7:$C$206,A34,'SCOPE LOG'!$L$7:$L$206))</f>
        <v/>
      </c>
      <c r="P34" s="59">
        <f>IF(OR(A34="",K34="",M34=""),"",M34-K34)</f>
        <v/>
      </c>
      <c r="Q34" s="55">
        <f>IF(A34="","",IF(D34="Complete","Closed",IF(M34="","Set fee",IF(M34&lt;'START HERE'!$I$7,"At risk",IF(M34&lt;'START HERE'!$I$7+'START HERE'!$I$8,"Watch","On track")))))</f>
        <v/>
      </c>
      <c r="R34" s="60" t="n"/>
    </row>
    <row r="35" ht="21.75" customHeight="1" s="31">
      <c r="A35" s="60" t="n"/>
      <c r="B35" s="60" t="n"/>
      <c r="C35" s="60" t="n"/>
      <c r="D35" s="60" t="n"/>
      <c r="E35" s="61" t="n"/>
      <c r="F35" s="61" t="n"/>
      <c r="G35" s="62" t="n"/>
      <c r="H35" s="63" t="n"/>
      <c r="I35" s="62" t="n"/>
      <c r="J35" s="57">
        <f>IF(OR(A35="",H35="",I35=""),"",H35*I35)</f>
        <v/>
      </c>
      <c r="K35" s="59">
        <f>IF(OR(A35="",G35&lt;=0,J35=""),"",(G35-J35)/G35)</f>
        <v/>
      </c>
      <c r="L35" s="57">
        <f>IF(A35="","",IF(D35="Complete",O35,O35+MAX(0,H35-N35)*I35))</f>
        <v/>
      </c>
      <c r="M35" s="59">
        <f>IF(OR(A35="",G35&lt;=0,L35=""),"",(G35-L35)/G35)</f>
        <v/>
      </c>
      <c r="N35" s="58">
        <f>IF(A35="","",SUMIF('TIME LOG'!$C$7:$C$206,A35,'TIME LOG'!$G$7:$G$206)+SUMIF('SCOPE LOG'!$C$7:$C$206,A35,'SCOPE LOG'!$I$7:$I$206))</f>
        <v/>
      </c>
      <c r="O35" s="57">
        <f>IF(A35="","",SUMIF('TIME LOG'!$C$7:$C$206,A35,'TIME LOG'!$I$7:$I$206)+SUMIF('SCOPE LOG'!$C$7:$C$206,A35,'SCOPE LOG'!$L$7:$L$206))</f>
        <v/>
      </c>
      <c r="P35" s="59">
        <f>IF(OR(A35="",K35="",M35=""),"",M35-K35)</f>
        <v/>
      </c>
      <c r="Q35" s="55">
        <f>IF(A35="","",IF(D35="Complete","Closed",IF(M35="","Set fee",IF(M35&lt;'START HERE'!$I$7,"At risk",IF(M35&lt;'START HERE'!$I$7+'START HERE'!$I$8,"Watch","On track")))))</f>
        <v/>
      </c>
      <c r="R35" s="60" t="n"/>
    </row>
    <row r="36" ht="21.75" customHeight="1" s="31">
      <c r="A36" s="60" t="n"/>
      <c r="B36" s="60" t="n"/>
      <c r="C36" s="60" t="n"/>
      <c r="D36" s="60" t="n"/>
      <c r="E36" s="61" t="n"/>
      <c r="F36" s="61" t="n"/>
      <c r="G36" s="62" t="n"/>
      <c r="H36" s="63" t="n"/>
      <c r="I36" s="62" t="n"/>
      <c r="J36" s="57">
        <f>IF(OR(A36="",H36="",I36=""),"",H36*I36)</f>
        <v/>
      </c>
      <c r="K36" s="59">
        <f>IF(OR(A36="",G36&lt;=0,J36=""),"",(G36-J36)/G36)</f>
        <v/>
      </c>
      <c r="L36" s="57">
        <f>IF(A36="","",IF(D36="Complete",O36,O36+MAX(0,H36-N36)*I36))</f>
        <v/>
      </c>
      <c r="M36" s="59">
        <f>IF(OR(A36="",G36&lt;=0,L36=""),"",(G36-L36)/G36)</f>
        <v/>
      </c>
      <c r="N36" s="58">
        <f>IF(A36="","",SUMIF('TIME LOG'!$C$7:$C$206,A36,'TIME LOG'!$G$7:$G$206)+SUMIF('SCOPE LOG'!$C$7:$C$206,A36,'SCOPE LOG'!$I$7:$I$206))</f>
        <v/>
      </c>
      <c r="O36" s="57">
        <f>IF(A36="","",SUMIF('TIME LOG'!$C$7:$C$206,A36,'TIME LOG'!$I$7:$I$206)+SUMIF('SCOPE LOG'!$C$7:$C$206,A36,'SCOPE LOG'!$L$7:$L$206))</f>
        <v/>
      </c>
      <c r="P36" s="59">
        <f>IF(OR(A36="",K36="",M36=""),"",M36-K36)</f>
        <v/>
      </c>
      <c r="Q36" s="55">
        <f>IF(A36="","",IF(D36="Complete","Closed",IF(M36="","Set fee",IF(M36&lt;'START HERE'!$I$7,"At risk",IF(M36&lt;'START HERE'!$I$7+'START HERE'!$I$8,"Watch","On track")))))</f>
        <v/>
      </c>
      <c r="R36" s="60" t="n"/>
    </row>
    <row r="37" ht="21.75" customHeight="1" s="31">
      <c r="A37" s="60" t="n"/>
      <c r="B37" s="60" t="n"/>
      <c r="C37" s="60" t="n"/>
      <c r="D37" s="60" t="n"/>
      <c r="E37" s="61" t="n"/>
      <c r="F37" s="61" t="n"/>
      <c r="G37" s="62" t="n"/>
      <c r="H37" s="63" t="n"/>
      <c r="I37" s="62" t="n"/>
      <c r="J37" s="57">
        <f>IF(OR(A37="",H37="",I37=""),"",H37*I37)</f>
        <v/>
      </c>
      <c r="K37" s="59">
        <f>IF(OR(A37="",G37&lt;=0,J37=""),"",(G37-J37)/G37)</f>
        <v/>
      </c>
      <c r="L37" s="57">
        <f>IF(A37="","",IF(D37="Complete",O37,O37+MAX(0,H37-N37)*I37))</f>
        <v/>
      </c>
      <c r="M37" s="59">
        <f>IF(OR(A37="",G37&lt;=0,L37=""),"",(G37-L37)/G37)</f>
        <v/>
      </c>
      <c r="N37" s="58">
        <f>IF(A37="","",SUMIF('TIME LOG'!$C$7:$C$206,A37,'TIME LOG'!$G$7:$G$206)+SUMIF('SCOPE LOG'!$C$7:$C$206,A37,'SCOPE LOG'!$I$7:$I$206))</f>
        <v/>
      </c>
      <c r="O37" s="57">
        <f>IF(A37="","",SUMIF('TIME LOG'!$C$7:$C$206,A37,'TIME LOG'!$I$7:$I$206)+SUMIF('SCOPE LOG'!$C$7:$C$206,A37,'SCOPE LOG'!$L$7:$L$206))</f>
        <v/>
      </c>
      <c r="P37" s="59">
        <f>IF(OR(A37="",K37="",M37=""),"",M37-K37)</f>
        <v/>
      </c>
      <c r="Q37" s="55">
        <f>IF(A37="","",IF(D37="Complete","Closed",IF(M37="","Set fee",IF(M37&lt;'START HERE'!$I$7,"At risk",IF(M37&lt;'START HERE'!$I$7+'START HERE'!$I$8,"Watch","On track")))))</f>
        <v/>
      </c>
      <c r="R37" s="60" t="n"/>
    </row>
    <row r="38" ht="21.75" customHeight="1" s="31">
      <c r="A38" s="60" t="n"/>
      <c r="B38" s="60" t="n"/>
      <c r="C38" s="60" t="n"/>
      <c r="D38" s="60" t="n"/>
      <c r="E38" s="61" t="n"/>
      <c r="F38" s="61" t="n"/>
      <c r="G38" s="62" t="n"/>
      <c r="H38" s="63" t="n"/>
      <c r="I38" s="62" t="n"/>
      <c r="J38" s="57">
        <f>IF(OR(A38="",H38="",I38=""),"",H38*I38)</f>
        <v/>
      </c>
      <c r="K38" s="59">
        <f>IF(OR(A38="",G38&lt;=0,J38=""),"",(G38-J38)/G38)</f>
        <v/>
      </c>
      <c r="L38" s="57">
        <f>IF(A38="","",IF(D38="Complete",O38,O38+MAX(0,H38-N38)*I38))</f>
        <v/>
      </c>
      <c r="M38" s="59">
        <f>IF(OR(A38="",G38&lt;=0,L38=""),"",(G38-L38)/G38)</f>
        <v/>
      </c>
      <c r="N38" s="58">
        <f>IF(A38="","",SUMIF('TIME LOG'!$C$7:$C$206,A38,'TIME LOG'!$G$7:$G$206)+SUMIF('SCOPE LOG'!$C$7:$C$206,A38,'SCOPE LOG'!$I$7:$I$206))</f>
        <v/>
      </c>
      <c r="O38" s="57">
        <f>IF(A38="","",SUMIF('TIME LOG'!$C$7:$C$206,A38,'TIME LOG'!$I$7:$I$206)+SUMIF('SCOPE LOG'!$C$7:$C$206,A38,'SCOPE LOG'!$L$7:$L$206))</f>
        <v/>
      </c>
      <c r="P38" s="59">
        <f>IF(OR(A38="",K38="",M38=""),"",M38-K38)</f>
        <v/>
      </c>
      <c r="Q38" s="55">
        <f>IF(A38="","",IF(D38="Complete","Closed",IF(M38="","Set fee",IF(M38&lt;'START HERE'!$I$7,"At risk",IF(M38&lt;'START HERE'!$I$7+'START HERE'!$I$8,"Watch","On track")))))</f>
        <v/>
      </c>
      <c r="R38" s="60" t="n"/>
    </row>
    <row r="39" ht="21.75" customHeight="1" s="31">
      <c r="A39" s="60" t="n"/>
      <c r="B39" s="60" t="n"/>
      <c r="C39" s="60" t="n"/>
      <c r="D39" s="60" t="n"/>
      <c r="E39" s="61" t="n"/>
      <c r="F39" s="61" t="n"/>
      <c r="G39" s="62" t="n"/>
      <c r="H39" s="63" t="n"/>
      <c r="I39" s="62" t="n"/>
      <c r="J39" s="57">
        <f>IF(OR(A39="",H39="",I39=""),"",H39*I39)</f>
        <v/>
      </c>
      <c r="K39" s="59">
        <f>IF(OR(A39="",G39&lt;=0,J39=""),"",(G39-J39)/G39)</f>
        <v/>
      </c>
      <c r="L39" s="57">
        <f>IF(A39="","",IF(D39="Complete",O39,O39+MAX(0,H39-N39)*I39))</f>
        <v/>
      </c>
      <c r="M39" s="59">
        <f>IF(OR(A39="",G39&lt;=0,L39=""),"",(G39-L39)/G39)</f>
        <v/>
      </c>
      <c r="N39" s="58">
        <f>IF(A39="","",SUMIF('TIME LOG'!$C$7:$C$206,A39,'TIME LOG'!$G$7:$G$206)+SUMIF('SCOPE LOG'!$C$7:$C$206,A39,'SCOPE LOG'!$I$7:$I$206))</f>
        <v/>
      </c>
      <c r="O39" s="57">
        <f>IF(A39="","",SUMIF('TIME LOG'!$C$7:$C$206,A39,'TIME LOG'!$I$7:$I$206)+SUMIF('SCOPE LOG'!$C$7:$C$206,A39,'SCOPE LOG'!$L$7:$L$206))</f>
        <v/>
      </c>
      <c r="P39" s="59">
        <f>IF(OR(A39="",K39="",M39=""),"",M39-K39)</f>
        <v/>
      </c>
      <c r="Q39" s="55">
        <f>IF(A39="","",IF(D39="Complete","Closed",IF(M39="","Set fee",IF(M39&lt;'START HERE'!$I$7,"At risk",IF(M39&lt;'START HERE'!$I$7+'START HERE'!$I$8,"Watch","On track")))))</f>
        <v/>
      </c>
      <c r="R39" s="60" t="n"/>
    </row>
    <row r="40" ht="21.75" customHeight="1" s="31">
      <c r="A40" s="60" t="n"/>
      <c r="B40" s="60" t="n"/>
      <c r="C40" s="60" t="n"/>
      <c r="D40" s="60" t="n"/>
      <c r="E40" s="61" t="n"/>
      <c r="F40" s="61" t="n"/>
      <c r="G40" s="62" t="n"/>
      <c r="H40" s="63" t="n"/>
      <c r="I40" s="62" t="n"/>
      <c r="J40" s="57">
        <f>IF(OR(A40="",H40="",I40=""),"",H40*I40)</f>
        <v/>
      </c>
      <c r="K40" s="59">
        <f>IF(OR(A40="",G40&lt;=0,J40=""),"",(G40-J40)/G40)</f>
        <v/>
      </c>
      <c r="L40" s="57">
        <f>IF(A40="","",IF(D40="Complete",O40,O40+MAX(0,H40-N40)*I40))</f>
        <v/>
      </c>
      <c r="M40" s="59">
        <f>IF(OR(A40="",G40&lt;=0,L40=""),"",(G40-L40)/G40)</f>
        <v/>
      </c>
      <c r="N40" s="58">
        <f>IF(A40="","",SUMIF('TIME LOG'!$C$7:$C$206,A40,'TIME LOG'!$G$7:$G$206)+SUMIF('SCOPE LOG'!$C$7:$C$206,A40,'SCOPE LOG'!$I$7:$I$206))</f>
        <v/>
      </c>
      <c r="O40" s="57">
        <f>IF(A40="","",SUMIF('TIME LOG'!$C$7:$C$206,A40,'TIME LOG'!$I$7:$I$206)+SUMIF('SCOPE LOG'!$C$7:$C$206,A40,'SCOPE LOG'!$L$7:$L$206))</f>
        <v/>
      </c>
      <c r="P40" s="59">
        <f>IF(OR(A40="",K40="",M40=""),"",M40-K40)</f>
        <v/>
      </c>
      <c r="Q40" s="55">
        <f>IF(A40="","",IF(D40="Complete","Closed",IF(M40="","Set fee",IF(M40&lt;'START HERE'!$I$7,"At risk",IF(M40&lt;'START HERE'!$I$7+'START HERE'!$I$8,"Watch","On track")))))</f>
        <v/>
      </c>
      <c r="R40" s="60" t="n"/>
    </row>
    <row r="41" ht="21.75" customHeight="1" s="31">
      <c r="A41" s="60" t="n"/>
      <c r="B41" s="60" t="n"/>
      <c r="C41" s="60" t="n"/>
      <c r="D41" s="60" t="n"/>
      <c r="E41" s="61" t="n"/>
      <c r="F41" s="61" t="n"/>
      <c r="G41" s="62" t="n"/>
      <c r="H41" s="63" t="n"/>
      <c r="I41" s="62" t="n"/>
      <c r="J41" s="57">
        <f>IF(OR(A41="",H41="",I41=""),"",H41*I41)</f>
        <v/>
      </c>
      <c r="K41" s="59">
        <f>IF(OR(A41="",G41&lt;=0,J41=""),"",(G41-J41)/G41)</f>
        <v/>
      </c>
      <c r="L41" s="57">
        <f>IF(A41="","",IF(D41="Complete",O41,O41+MAX(0,H41-N41)*I41))</f>
        <v/>
      </c>
      <c r="M41" s="59">
        <f>IF(OR(A41="",G41&lt;=0,L41=""),"",(G41-L41)/G41)</f>
        <v/>
      </c>
      <c r="N41" s="58">
        <f>IF(A41="","",SUMIF('TIME LOG'!$C$7:$C$206,A41,'TIME LOG'!$G$7:$G$206)+SUMIF('SCOPE LOG'!$C$7:$C$206,A41,'SCOPE LOG'!$I$7:$I$206))</f>
        <v/>
      </c>
      <c r="O41" s="57">
        <f>IF(A41="","",SUMIF('TIME LOG'!$C$7:$C$206,A41,'TIME LOG'!$I$7:$I$206)+SUMIF('SCOPE LOG'!$C$7:$C$206,A41,'SCOPE LOG'!$L$7:$L$206))</f>
        <v/>
      </c>
      <c r="P41" s="59">
        <f>IF(OR(A41="",K41="",M41=""),"",M41-K41)</f>
        <v/>
      </c>
      <c r="Q41" s="55">
        <f>IF(A41="","",IF(D41="Complete","Closed",IF(M41="","Set fee",IF(M41&lt;'START HERE'!$I$7,"At risk",IF(M41&lt;'START HERE'!$I$7+'START HERE'!$I$8,"Watch","On track")))))</f>
        <v/>
      </c>
      <c r="R41" s="60" t="n"/>
    </row>
    <row r="42" ht="21.75" customHeight="1" s="31">
      <c r="A42" s="60" t="n"/>
      <c r="B42" s="60" t="n"/>
      <c r="C42" s="60" t="n"/>
      <c r="D42" s="60" t="n"/>
      <c r="E42" s="61" t="n"/>
      <c r="F42" s="61" t="n"/>
      <c r="G42" s="62" t="n"/>
      <c r="H42" s="63" t="n"/>
      <c r="I42" s="62" t="n"/>
      <c r="J42" s="57">
        <f>IF(OR(A42="",H42="",I42=""),"",H42*I42)</f>
        <v/>
      </c>
      <c r="K42" s="59">
        <f>IF(OR(A42="",G42&lt;=0,J42=""),"",(G42-J42)/G42)</f>
        <v/>
      </c>
      <c r="L42" s="57">
        <f>IF(A42="","",IF(D42="Complete",O42,O42+MAX(0,H42-N42)*I42))</f>
        <v/>
      </c>
      <c r="M42" s="59">
        <f>IF(OR(A42="",G42&lt;=0,L42=""),"",(G42-L42)/G42)</f>
        <v/>
      </c>
      <c r="N42" s="58">
        <f>IF(A42="","",SUMIF('TIME LOG'!$C$7:$C$206,A42,'TIME LOG'!$G$7:$G$206)+SUMIF('SCOPE LOG'!$C$7:$C$206,A42,'SCOPE LOG'!$I$7:$I$206))</f>
        <v/>
      </c>
      <c r="O42" s="57">
        <f>IF(A42="","",SUMIF('TIME LOG'!$C$7:$C$206,A42,'TIME LOG'!$I$7:$I$206)+SUMIF('SCOPE LOG'!$C$7:$C$206,A42,'SCOPE LOG'!$L$7:$L$206))</f>
        <v/>
      </c>
      <c r="P42" s="59">
        <f>IF(OR(A42="",K42="",M42=""),"",M42-K42)</f>
        <v/>
      </c>
      <c r="Q42" s="55">
        <f>IF(A42="","",IF(D42="Complete","Closed",IF(M42="","Set fee",IF(M42&lt;'START HERE'!$I$7,"At risk",IF(M42&lt;'START HERE'!$I$7+'START HERE'!$I$8,"Watch","On track")))))</f>
        <v/>
      </c>
      <c r="R42" s="60" t="n"/>
    </row>
    <row r="43" ht="21.75" customHeight="1" s="31">
      <c r="A43" s="60" t="n"/>
      <c r="B43" s="60" t="n"/>
      <c r="C43" s="60" t="n"/>
      <c r="D43" s="60" t="n"/>
      <c r="E43" s="61" t="n"/>
      <c r="F43" s="61" t="n"/>
      <c r="G43" s="62" t="n"/>
      <c r="H43" s="63" t="n"/>
      <c r="I43" s="62" t="n"/>
      <c r="J43" s="57">
        <f>IF(OR(A43="",H43="",I43=""),"",H43*I43)</f>
        <v/>
      </c>
      <c r="K43" s="59">
        <f>IF(OR(A43="",G43&lt;=0,J43=""),"",(G43-J43)/G43)</f>
        <v/>
      </c>
      <c r="L43" s="57">
        <f>IF(A43="","",IF(D43="Complete",O43,O43+MAX(0,H43-N43)*I43))</f>
        <v/>
      </c>
      <c r="M43" s="59">
        <f>IF(OR(A43="",G43&lt;=0,L43=""),"",(G43-L43)/G43)</f>
        <v/>
      </c>
      <c r="N43" s="58">
        <f>IF(A43="","",SUMIF('TIME LOG'!$C$7:$C$206,A43,'TIME LOG'!$G$7:$G$206)+SUMIF('SCOPE LOG'!$C$7:$C$206,A43,'SCOPE LOG'!$I$7:$I$206))</f>
        <v/>
      </c>
      <c r="O43" s="57">
        <f>IF(A43="","",SUMIF('TIME LOG'!$C$7:$C$206,A43,'TIME LOG'!$I$7:$I$206)+SUMIF('SCOPE LOG'!$C$7:$C$206,A43,'SCOPE LOG'!$L$7:$L$206))</f>
        <v/>
      </c>
      <c r="P43" s="59">
        <f>IF(OR(A43="",K43="",M43=""),"",M43-K43)</f>
        <v/>
      </c>
      <c r="Q43" s="55">
        <f>IF(A43="","",IF(D43="Complete","Closed",IF(M43="","Set fee",IF(M43&lt;'START HERE'!$I$7,"At risk",IF(M43&lt;'START HERE'!$I$7+'START HERE'!$I$8,"Watch","On track")))))</f>
        <v/>
      </c>
      <c r="R43" s="60" t="n"/>
    </row>
    <row r="44" ht="21.75" customHeight="1" s="31">
      <c r="A44" s="60" t="n"/>
      <c r="B44" s="60" t="n"/>
      <c r="C44" s="60" t="n"/>
      <c r="D44" s="60" t="n"/>
      <c r="E44" s="61" t="n"/>
      <c r="F44" s="61" t="n"/>
      <c r="G44" s="62" t="n"/>
      <c r="H44" s="63" t="n"/>
      <c r="I44" s="62" t="n"/>
      <c r="J44" s="57">
        <f>IF(OR(A44="",H44="",I44=""),"",H44*I44)</f>
        <v/>
      </c>
      <c r="K44" s="59">
        <f>IF(OR(A44="",G44&lt;=0,J44=""),"",(G44-J44)/G44)</f>
        <v/>
      </c>
      <c r="L44" s="57">
        <f>IF(A44="","",IF(D44="Complete",O44,O44+MAX(0,H44-N44)*I44))</f>
        <v/>
      </c>
      <c r="M44" s="59">
        <f>IF(OR(A44="",G44&lt;=0,L44=""),"",(G44-L44)/G44)</f>
        <v/>
      </c>
      <c r="N44" s="58">
        <f>IF(A44="","",SUMIF('TIME LOG'!$C$7:$C$206,A44,'TIME LOG'!$G$7:$G$206)+SUMIF('SCOPE LOG'!$C$7:$C$206,A44,'SCOPE LOG'!$I$7:$I$206))</f>
        <v/>
      </c>
      <c r="O44" s="57">
        <f>IF(A44="","",SUMIF('TIME LOG'!$C$7:$C$206,A44,'TIME LOG'!$I$7:$I$206)+SUMIF('SCOPE LOG'!$C$7:$C$206,A44,'SCOPE LOG'!$L$7:$L$206))</f>
        <v/>
      </c>
      <c r="P44" s="59">
        <f>IF(OR(A44="",K44="",M44=""),"",M44-K44)</f>
        <v/>
      </c>
      <c r="Q44" s="55">
        <f>IF(A44="","",IF(D44="Complete","Closed",IF(M44="","Set fee",IF(M44&lt;'START HERE'!$I$7,"At risk",IF(M44&lt;'START HERE'!$I$7+'START HERE'!$I$8,"Watch","On track")))))</f>
        <v/>
      </c>
      <c r="R44" s="60" t="n"/>
    </row>
    <row r="45" ht="21.75" customHeight="1" s="31">
      <c r="A45" s="60" t="n"/>
      <c r="B45" s="60" t="n"/>
      <c r="C45" s="60" t="n"/>
      <c r="D45" s="60" t="n"/>
      <c r="E45" s="61" t="n"/>
      <c r="F45" s="61" t="n"/>
      <c r="G45" s="62" t="n"/>
      <c r="H45" s="63" t="n"/>
      <c r="I45" s="62" t="n"/>
      <c r="J45" s="57">
        <f>IF(OR(A45="",H45="",I45=""),"",H45*I45)</f>
        <v/>
      </c>
      <c r="K45" s="59">
        <f>IF(OR(A45="",G45&lt;=0,J45=""),"",(G45-J45)/G45)</f>
        <v/>
      </c>
      <c r="L45" s="57">
        <f>IF(A45="","",IF(D45="Complete",O45,O45+MAX(0,H45-N45)*I45))</f>
        <v/>
      </c>
      <c r="M45" s="59">
        <f>IF(OR(A45="",G45&lt;=0,L45=""),"",(G45-L45)/G45)</f>
        <v/>
      </c>
      <c r="N45" s="58">
        <f>IF(A45="","",SUMIF('TIME LOG'!$C$7:$C$206,A45,'TIME LOG'!$G$7:$G$206)+SUMIF('SCOPE LOG'!$C$7:$C$206,A45,'SCOPE LOG'!$I$7:$I$206))</f>
        <v/>
      </c>
      <c r="O45" s="57">
        <f>IF(A45="","",SUMIF('TIME LOG'!$C$7:$C$206,A45,'TIME LOG'!$I$7:$I$206)+SUMIF('SCOPE LOG'!$C$7:$C$206,A45,'SCOPE LOG'!$L$7:$L$206))</f>
        <v/>
      </c>
      <c r="P45" s="59">
        <f>IF(OR(A45="",K45="",M45=""),"",M45-K45)</f>
        <v/>
      </c>
      <c r="Q45" s="55">
        <f>IF(A45="","",IF(D45="Complete","Closed",IF(M45="","Set fee",IF(M45&lt;'START HERE'!$I$7,"At risk",IF(M45&lt;'START HERE'!$I$7+'START HERE'!$I$8,"Watch","On track")))))</f>
        <v/>
      </c>
      <c r="R45" s="60" t="n"/>
    </row>
    <row r="46" ht="21.75" customHeight="1" s="31">
      <c r="A46" s="60" t="n"/>
      <c r="B46" s="60" t="n"/>
      <c r="C46" s="60" t="n"/>
      <c r="D46" s="60" t="n"/>
      <c r="E46" s="61" t="n"/>
      <c r="F46" s="61" t="n"/>
      <c r="G46" s="62" t="n"/>
      <c r="H46" s="63" t="n"/>
      <c r="I46" s="62" t="n"/>
      <c r="J46" s="57">
        <f>IF(OR(A46="",H46="",I46=""),"",H46*I46)</f>
        <v/>
      </c>
      <c r="K46" s="59">
        <f>IF(OR(A46="",G46&lt;=0,J46=""),"",(G46-J46)/G46)</f>
        <v/>
      </c>
      <c r="L46" s="57">
        <f>IF(A46="","",IF(D46="Complete",O46,O46+MAX(0,H46-N46)*I46))</f>
        <v/>
      </c>
      <c r="M46" s="59">
        <f>IF(OR(A46="",G46&lt;=0,L46=""),"",(G46-L46)/G46)</f>
        <v/>
      </c>
      <c r="N46" s="58">
        <f>IF(A46="","",SUMIF('TIME LOG'!$C$7:$C$206,A46,'TIME LOG'!$G$7:$G$206)+SUMIF('SCOPE LOG'!$C$7:$C$206,A46,'SCOPE LOG'!$I$7:$I$206))</f>
        <v/>
      </c>
      <c r="O46" s="57">
        <f>IF(A46="","",SUMIF('TIME LOG'!$C$7:$C$206,A46,'TIME LOG'!$I$7:$I$206)+SUMIF('SCOPE LOG'!$C$7:$C$206,A46,'SCOPE LOG'!$L$7:$L$206))</f>
        <v/>
      </c>
      <c r="P46" s="59">
        <f>IF(OR(A46="",K46="",M46=""),"",M46-K46)</f>
        <v/>
      </c>
      <c r="Q46" s="55">
        <f>IF(A46="","",IF(D46="Complete","Closed",IF(M46="","Set fee",IF(M46&lt;'START HERE'!$I$7,"At risk",IF(M46&lt;'START HERE'!$I$7+'START HERE'!$I$8,"Watch","On track")))))</f>
        <v/>
      </c>
      <c r="R46" s="60" t="n"/>
    </row>
    <row r="47" ht="21.75" customHeight="1" s="31">
      <c r="A47" s="60" t="n"/>
      <c r="B47" s="60" t="n"/>
      <c r="C47" s="60" t="n"/>
      <c r="D47" s="60" t="n"/>
      <c r="E47" s="61" t="n"/>
      <c r="F47" s="61" t="n"/>
      <c r="G47" s="62" t="n"/>
      <c r="H47" s="63" t="n"/>
      <c r="I47" s="62" t="n"/>
      <c r="J47" s="57">
        <f>IF(OR(A47="",H47="",I47=""),"",H47*I47)</f>
        <v/>
      </c>
      <c r="K47" s="59">
        <f>IF(OR(A47="",G47&lt;=0,J47=""),"",(G47-J47)/G47)</f>
        <v/>
      </c>
      <c r="L47" s="57">
        <f>IF(A47="","",IF(D47="Complete",O47,O47+MAX(0,H47-N47)*I47))</f>
        <v/>
      </c>
      <c r="M47" s="59">
        <f>IF(OR(A47="",G47&lt;=0,L47=""),"",(G47-L47)/G47)</f>
        <v/>
      </c>
      <c r="N47" s="58">
        <f>IF(A47="","",SUMIF('TIME LOG'!$C$7:$C$206,A47,'TIME LOG'!$G$7:$G$206)+SUMIF('SCOPE LOG'!$C$7:$C$206,A47,'SCOPE LOG'!$I$7:$I$206))</f>
        <v/>
      </c>
      <c r="O47" s="57">
        <f>IF(A47="","",SUMIF('TIME LOG'!$C$7:$C$206,A47,'TIME LOG'!$I$7:$I$206)+SUMIF('SCOPE LOG'!$C$7:$C$206,A47,'SCOPE LOG'!$L$7:$L$206))</f>
        <v/>
      </c>
      <c r="P47" s="59">
        <f>IF(OR(A47="",K47="",M47=""),"",M47-K47)</f>
        <v/>
      </c>
      <c r="Q47" s="55">
        <f>IF(A47="","",IF(D47="Complete","Closed",IF(M47="","Set fee",IF(M47&lt;'START HERE'!$I$7,"At risk",IF(M47&lt;'START HERE'!$I$7+'START HERE'!$I$8,"Watch","On track")))))</f>
        <v/>
      </c>
      <c r="R47" s="60" t="n"/>
    </row>
    <row r="48" ht="21.75" customHeight="1" s="31">
      <c r="A48" s="60" t="n"/>
      <c r="B48" s="60" t="n"/>
      <c r="C48" s="60" t="n"/>
      <c r="D48" s="60" t="n"/>
      <c r="E48" s="61" t="n"/>
      <c r="F48" s="61" t="n"/>
      <c r="G48" s="62" t="n"/>
      <c r="H48" s="63" t="n"/>
      <c r="I48" s="62" t="n"/>
      <c r="J48" s="57">
        <f>IF(OR(A48="",H48="",I48=""),"",H48*I48)</f>
        <v/>
      </c>
      <c r="K48" s="59">
        <f>IF(OR(A48="",G48&lt;=0,J48=""),"",(G48-J48)/G48)</f>
        <v/>
      </c>
      <c r="L48" s="57">
        <f>IF(A48="","",IF(D48="Complete",O48,O48+MAX(0,H48-N48)*I48))</f>
        <v/>
      </c>
      <c r="M48" s="59">
        <f>IF(OR(A48="",G48&lt;=0,L48=""),"",(G48-L48)/G48)</f>
        <v/>
      </c>
      <c r="N48" s="58">
        <f>IF(A48="","",SUMIF('TIME LOG'!$C$7:$C$206,A48,'TIME LOG'!$G$7:$G$206)+SUMIF('SCOPE LOG'!$C$7:$C$206,A48,'SCOPE LOG'!$I$7:$I$206))</f>
        <v/>
      </c>
      <c r="O48" s="57">
        <f>IF(A48="","",SUMIF('TIME LOG'!$C$7:$C$206,A48,'TIME LOG'!$I$7:$I$206)+SUMIF('SCOPE LOG'!$C$7:$C$206,A48,'SCOPE LOG'!$L$7:$L$206))</f>
        <v/>
      </c>
      <c r="P48" s="59">
        <f>IF(OR(A48="",K48="",M48=""),"",M48-K48)</f>
        <v/>
      </c>
      <c r="Q48" s="55">
        <f>IF(A48="","",IF(D48="Complete","Closed",IF(M48="","Set fee",IF(M48&lt;'START HERE'!$I$7,"At risk",IF(M48&lt;'START HERE'!$I$7+'START HERE'!$I$8,"Watch","On track")))))</f>
        <v/>
      </c>
      <c r="R48" s="60" t="n"/>
    </row>
    <row r="49" ht="21.75" customHeight="1" s="31">
      <c r="A49" s="60" t="n"/>
      <c r="B49" s="60" t="n"/>
      <c r="C49" s="60" t="n"/>
      <c r="D49" s="60" t="n"/>
      <c r="E49" s="61" t="n"/>
      <c r="F49" s="61" t="n"/>
      <c r="G49" s="62" t="n"/>
      <c r="H49" s="63" t="n"/>
      <c r="I49" s="62" t="n"/>
      <c r="J49" s="57">
        <f>IF(OR(A49="",H49="",I49=""),"",H49*I49)</f>
        <v/>
      </c>
      <c r="K49" s="59">
        <f>IF(OR(A49="",G49&lt;=0,J49=""),"",(G49-J49)/G49)</f>
        <v/>
      </c>
      <c r="L49" s="57">
        <f>IF(A49="","",IF(D49="Complete",O49,O49+MAX(0,H49-N49)*I49))</f>
        <v/>
      </c>
      <c r="M49" s="59">
        <f>IF(OR(A49="",G49&lt;=0,L49=""),"",(G49-L49)/G49)</f>
        <v/>
      </c>
      <c r="N49" s="58">
        <f>IF(A49="","",SUMIF('TIME LOG'!$C$7:$C$206,A49,'TIME LOG'!$G$7:$G$206)+SUMIF('SCOPE LOG'!$C$7:$C$206,A49,'SCOPE LOG'!$I$7:$I$206))</f>
        <v/>
      </c>
      <c r="O49" s="57">
        <f>IF(A49="","",SUMIF('TIME LOG'!$C$7:$C$206,A49,'TIME LOG'!$I$7:$I$206)+SUMIF('SCOPE LOG'!$C$7:$C$206,A49,'SCOPE LOG'!$L$7:$L$206))</f>
        <v/>
      </c>
      <c r="P49" s="59">
        <f>IF(OR(A49="",K49="",M49=""),"",M49-K49)</f>
        <v/>
      </c>
      <c r="Q49" s="55">
        <f>IF(A49="","",IF(D49="Complete","Closed",IF(M49="","Set fee",IF(M49&lt;'START HERE'!$I$7,"At risk",IF(M49&lt;'START HERE'!$I$7+'START HERE'!$I$8,"Watch","On track")))))</f>
        <v/>
      </c>
      <c r="R49" s="60" t="n"/>
    </row>
    <row r="50" ht="21.75" customHeight="1" s="31">
      <c r="A50" s="60" t="n"/>
      <c r="B50" s="60" t="n"/>
      <c r="C50" s="60" t="n"/>
      <c r="D50" s="60" t="n"/>
      <c r="E50" s="61" t="n"/>
      <c r="F50" s="61" t="n"/>
      <c r="G50" s="62" t="n"/>
      <c r="H50" s="63" t="n"/>
      <c r="I50" s="62" t="n"/>
      <c r="J50" s="57">
        <f>IF(OR(A50="",H50="",I50=""),"",H50*I50)</f>
        <v/>
      </c>
      <c r="K50" s="59">
        <f>IF(OR(A50="",G50&lt;=0,J50=""),"",(G50-J50)/G50)</f>
        <v/>
      </c>
      <c r="L50" s="57">
        <f>IF(A50="","",IF(D50="Complete",O50,O50+MAX(0,H50-N50)*I50))</f>
        <v/>
      </c>
      <c r="M50" s="59">
        <f>IF(OR(A50="",G50&lt;=0,L50=""),"",(G50-L50)/G50)</f>
        <v/>
      </c>
      <c r="N50" s="58">
        <f>IF(A50="","",SUMIF('TIME LOG'!$C$7:$C$206,A50,'TIME LOG'!$G$7:$G$206)+SUMIF('SCOPE LOG'!$C$7:$C$206,A50,'SCOPE LOG'!$I$7:$I$206))</f>
        <v/>
      </c>
      <c r="O50" s="57">
        <f>IF(A50="","",SUMIF('TIME LOG'!$C$7:$C$206,A50,'TIME LOG'!$I$7:$I$206)+SUMIF('SCOPE LOG'!$C$7:$C$206,A50,'SCOPE LOG'!$L$7:$L$206))</f>
        <v/>
      </c>
      <c r="P50" s="59">
        <f>IF(OR(A50="",K50="",M50=""),"",M50-K50)</f>
        <v/>
      </c>
      <c r="Q50" s="55">
        <f>IF(A50="","",IF(D50="Complete","Closed",IF(M50="","Set fee",IF(M50&lt;'START HERE'!$I$7,"At risk",IF(M50&lt;'START HERE'!$I$7+'START HERE'!$I$8,"Watch","On track")))))</f>
        <v/>
      </c>
      <c r="R50" s="60" t="n"/>
    </row>
    <row r="51" ht="21.75" customHeight="1" s="31">
      <c r="A51" s="60" t="n"/>
      <c r="B51" s="60" t="n"/>
      <c r="C51" s="60" t="n"/>
      <c r="D51" s="60" t="n"/>
      <c r="E51" s="61" t="n"/>
      <c r="F51" s="61" t="n"/>
      <c r="G51" s="62" t="n"/>
      <c r="H51" s="63" t="n"/>
      <c r="I51" s="62" t="n"/>
      <c r="J51" s="57">
        <f>IF(OR(A51="",H51="",I51=""),"",H51*I51)</f>
        <v/>
      </c>
      <c r="K51" s="59">
        <f>IF(OR(A51="",G51&lt;=0,J51=""),"",(G51-J51)/G51)</f>
        <v/>
      </c>
      <c r="L51" s="57">
        <f>IF(A51="","",IF(D51="Complete",O51,O51+MAX(0,H51-N51)*I51))</f>
        <v/>
      </c>
      <c r="M51" s="59">
        <f>IF(OR(A51="",G51&lt;=0,L51=""),"",(G51-L51)/G51)</f>
        <v/>
      </c>
      <c r="N51" s="58">
        <f>IF(A51="","",SUMIF('TIME LOG'!$C$7:$C$206,A51,'TIME LOG'!$G$7:$G$206)+SUMIF('SCOPE LOG'!$C$7:$C$206,A51,'SCOPE LOG'!$I$7:$I$206))</f>
        <v/>
      </c>
      <c r="O51" s="57">
        <f>IF(A51="","",SUMIF('TIME LOG'!$C$7:$C$206,A51,'TIME LOG'!$I$7:$I$206)+SUMIF('SCOPE LOG'!$C$7:$C$206,A51,'SCOPE LOG'!$L$7:$L$206))</f>
        <v/>
      </c>
      <c r="P51" s="59">
        <f>IF(OR(A51="",K51="",M51=""),"",M51-K51)</f>
        <v/>
      </c>
      <c r="Q51" s="55">
        <f>IF(A51="","",IF(D51="Complete","Closed",IF(M51="","Set fee",IF(M51&lt;'START HERE'!$I$7,"At risk",IF(M51&lt;'START HERE'!$I$7+'START HERE'!$I$8,"Watch","On track")))))</f>
        <v/>
      </c>
      <c r="R51" s="60" t="n"/>
    </row>
    <row r="52" ht="21.75" customHeight="1" s="31">
      <c r="A52" s="60" t="n"/>
      <c r="B52" s="60" t="n"/>
      <c r="C52" s="60" t="n"/>
      <c r="D52" s="60" t="n"/>
      <c r="E52" s="61" t="n"/>
      <c r="F52" s="61" t="n"/>
      <c r="G52" s="62" t="n"/>
      <c r="H52" s="63" t="n"/>
      <c r="I52" s="62" t="n"/>
      <c r="J52" s="57">
        <f>IF(OR(A52="",H52="",I52=""),"",H52*I52)</f>
        <v/>
      </c>
      <c r="K52" s="59">
        <f>IF(OR(A52="",G52&lt;=0,J52=""),"",(G52-J52)/G52)</f>
        <v/>
      </c>
      <c r="L52" s="57">
        <f>IF(A52="","",IF(D52="Complete",O52,O52+MAX(0,H52-N52)*I52))</f>
        <v/>
      </c>
      <c r="M52" s="59">
        <f>IF(OR(A52="",G52&lt;=0,L52=""),"",(G52-L52)/G52)</f>
        <v/>
      </c>
      <c r="N52" s="58">
        <f>IF(A52="","",SUMIF('TIME LOG'!$C$7:$C$206,A52,'TIME LOG'!$G$7:$G$206)+SUMIF('SCOPE LOG'!$C$7:$C$206,A52,'SCOPE LOG'!$I$7:$I$206))</f>
        <v/>
      </c>
      <c r="O52" s="57">
        <f>IF(A52="","",SUMIF('TIME LOG'!$C$7:$C$206,A52,'TIME LOG'!$I$7:$I$206)+SUMIF('SCOPE LOG'!$C$7:$C$206,A52,'SCOPE LOG'!$L$7:$L$206))</f>
        <v/>
      </c>
      <c r="P52" s="59">
        <f>IF(OR(A52="",K52="",M52=""),"",M52-K52)</f>
        <v/>
      </c>
      <c r="Q52" s="55">
        <f>IF(A52="","",IF(D52="Complete","Closed",IF(M52="","Set fee",IF(M52&lt;'START HERE'!$I$7,"At risk",IF(M52&lt;'START HERE'!$I$7+'START HERE'!$I$8,"Watch","On track")))))</f>
        <v/>
      </c>
      <c r="R52" s="60" t="n"/>
    </row>
    <row r="53" ht="21.75" customHeight="1" s="31">
      <c r="A53" s="60" t="n"/>
      <c r="B53" s="60" t="n"/>
      <c r="C53" s="60" t="n"/>
      <c r="D53" s="60" t="n"/>
      <c r="E53" s="61" t="n"/>
      <c r="F53" s="61" t="n"/>
      <c r="G53" s="62" t="n"/>
      <c r="H53" s="63" t="n"/>
      <c r="I53" s="62" t="n"/>
      <c r="J53" s="57">
        <f>IF(OR(A53="",H53="",I53=""),"",H53*I53)</f>
        <v/>
      </c>
      <c r="K53" s="59">
        <f>IF(OR(A53="",G53&lt;=0,J53=""),"",(G53-J53)/G53)</f>
        <v/>
      </c>
      <c r="L53" s="57">
        <f>IF(A53="","",IF(D53="Complete",O53,O53+MAX(0,H53-N53)*I53))</f>
        <v/>
      </c>
      <c r="M53" s="59">
        <f>IF(OR(A53="",G53&lt;=0,L53=""),"",(G53-L53)/G53)</f>
        <v/>
      </c>
      <c r="N53" s="58">
        <f>IF(A53="","",SUMIF('TIME LOG'!$C$7:$C$206,A53,'TIME LOG'!$G$7:$G$206)+SUMIF('SCOPE LOG'!$C$7:$C$206,A53,'SCOPE LOG'!$I$7:$I$206))</f>
        <v/>
      </c>
      <c r="O53" s="57">
        <f>IF(A53="","",SUMIF('TIME LOG'!$C$7:$C$206,A53,'TIME LOG'!$I$7:$I$206)+SUMIF('SCOPE LOG'!$C$7:$C$206,A53,'SCOPE LOG'!$L$7:$L$206))</f>
        <v/>
      </c>
      <c r="P53" s="59">
        <f>IF(OR(A53="",K53="",M53=""),"",M53-K53)</f>
        <v/>
      </c>
      <c r="Q53" s="55">
        <f>IF(A53="","",IF(D53="Complete","Closed",IF(M53="","Set fee",IF(M53&lt;'START HERE'!$I$7,"At risk",IF(M53&lt;'START HERE'!$I$7+'START HERE'!$I$8,"Watch","On track")))))</f>
        <v/>
      </c>
      <c r="R53" s="60" t="n"/>
    </row>
    <row r="54" ht="21.75" customHeight="1" s="31">
      <c r="A54" s="60" t="n"/>
      <c r="B54" s="60" t="n"/>
      <c r="C54" s="60" t="n"/>
      <c r="D54" s="60" t="n"/>
      <c r="E54" s="61" t="n"/>
      <c r="F54" s="61" t="n"/>
      <c r="G54" s="62" t="n"/>
      <c r="H54" s="63" t="n"/>
      <c r="I54" s="62" t="n"/>
      <c r="J54" s="57">
        <f>IF(OR(A54="",H54="",I54=""),"",H54*I54)</f>
        <v/>
      </c>
      <c r="K54" s="59">
        <f>IF(OR(A54="",G54&lt;=0,J54=""),"",(G54-J54)/G54)</f>
        <v/>
      </c>
      <c r="L54" s="57">
        <f>IF(A54="","",IF(D54="Complete",O54,O54+MAX(0,H54-N54)*I54))</f>
        <v/>
      </c>
      <c r="M54" s="59">
        <f>IF(OR(A54="",G54&lt;=0,L54=""),"",(G54-L54)/G54)</f>
        <v/>
      </c>
      <c r="N54" s="58">
        <f>IF(A54="","",SUMIF('TIME LOG'!$C$7:$C$206,A54,'TIME LOG'!$G$7:$G$206)+SUMIF('SCOPE LOG'!$C$7:$C$206,A54,'SCOPE LOG'!$I$7:$I$206))</f>
        <v/>
      </c>
      <c r="O54" s="57">
        <f>IF(A54="","",SUMIF('TIME LOG'!$C$7:$C$206,A54,'TIME LOG'!$I$7:$I$206)+SUMIF('SCOPE LOG'!$C$7:$C$206,A54,'SCOPE LOG'!$L$7:$L$206))</f>
        <v/>
      </c>
      <c r="P54" s="59">
        <f>IF(OR(A54="",K54="",M54=""),"",M54-K54)</f>
        <v/>
      </c>
      <c r="Q54" s="55">
        <f>IF(A54="","",IF(D54="Complete","Closed",IF(M54="","Set fee",IF(M54&lt;'START HERE'!$I$7,"At risk",IF(M54&lt;'START HERE'!$I$7+'START HERE'!$I$8,"Watch","On track")))))</f>
        <v/>
      </c>
      <c r="R54" s="60" t="n"/>
    </row>
    <row r="55" ht="21.75" customHeight="1" s="31">
      <c r="A55" s="60" t="n"/>
      <c r="B55" s="60" t="n"/>
      <c r="C55" s="60" t="n"/>
      <c r="D55" s="60" t="n"/>
      <c r="E55" s="61" t="n"/>
      <c r="F55" s="61" t="n"/>
      <c r="G55" s="62" t="n"/>
      <c r="H55" s="63" t="n"/>
      <c r="I55" s="62" t="n"/>
      <c r="J55" s="57">
        <f>IF(OR(A55="",H55="",I55=""),"",H55*I55)</f>
        <v/>
      </c>
      <c r="K55" s="59">
        <f>IF(OR(A55="",G55&lt;=0,J55=""),"",(G55-J55)/G55)</f>
        <v/>
      </c>
      <c r="L55" s="57">
        <f>IF(A55="","",IF(D55="Complete",O55,O55+MAX(0,H55-N55)*I55))</f>
        <v/>
      </c>
      <c r="M55" s="59">
        <f>IF(OR(A55="",G55&lt;=0,L55=""),"",(G55-L55)/G55)</f>
        <v/>
      </c>
      <c r="N55" s="58">
        <f>IF(A55="","",SUMIF('TIME LOG'!$C$7:$C$206,A55,'TIME LOG'!$G$7:$G$206)+SUMIF('SCOPE LOG'!$C$7:$C$206,A55,'SCOPE LOG'!$I$7:$I$206))</f>
        <v/>
      </c>
      <c r="O55" s="57">
        <f>IF(A55="","",SUMIF('TIME LOG'!$C$7:$C$206,A55,'TIME LOG'!$I$7:$I$206)+SUMIF('SCOPE LOG'!$C$7:$C$206,A55,'SCOPE LOG'!$L$7:$L$206))</f>
        <v/>
      </c>
      <c r="P55" s="59">
        <f>IF(OR(A55="",K55="",M55=""),"",M55-K55)</f>
        <v/>
      </c>
      <c r="Q55" s="55">
        <f>IF(A55="","",IF(D55="Complete","Closed",IF(M55="","Set fee",IF(M55&lt;'START HERE'!$I$7,"At risk",IF(M55&lt;'START HERE'!$I$7+'START HERE'!$I$8,"Watch","On track")))))</f>
        <v/>
      </c>
      <c r="R55" s="60" t="n"/>
    </row>
    <row r="56" ht="21.75" customHeight="1" s="31">
      <c r="A56" s="60" t="n"/>
      <c r="B56" s="60" t="n"/>
      <c r="C56" s="60" t="n"/>
      <c r="D56" s="60" t="n"/>
      <c r="E56" s="61" t="n"/>
      <c r="F56" s="61" t="n"/>
      <c r="G56" s="62" t="n"/>
      <c r="H56" s="63" t="n"/>
      <c r="I56" s="62" t="n"/>
      <c r="J56" s="57">
        <f>IF(OR(A56="",H56="",I56=""),"",H56*I56)</f>
        <v/>
      </c>
      <c r="K56" s="59">
        <f>IF(OR(A56="",G56&lt;=0,J56=""),"",(G56-J56)/G56)</f>
        <v/>
      </c>
      <c r="L56" s="57">
        <f>IF(A56="","",IF(D56="Complete",O56,O56+MAX(0,H56-N56)*I56))</f>
        <v/>
      </c>
      <c r="M56" s="59">
        <f>IF(OR(A56="",G56&lt;=0,L56=""),"",(G56-L56)/G56)</f>
        <v/>
      </c>
      <c r="N56" s="58">
        <f>IF(A56="","",SUMIF('TIME LOG'!$C$7:$C$206,A56,'TIME LOG'!$G$7:$G$206)+SUMIF('SCOPE LOG'!$C$7:$C$206,A56,'SCOPE LOG'!$I$7:$I$206))</f>
        <v/>
      </c>
      <c r="O56" s="57">
        <f>IF(A56="","",SUMIF('TIME LOG'!$C$7:$C$206,A56,'TIME LOG'!$I$7:$I$206)+SUMIF('SCOPE LOG'!$C$7:$C$206,A56,'SCOPE LOG'!$L$7:$L$206))</f>
        <v/>
      </c>
      <c r="P56" s="59">
        <f>IF(OR(A56="",K56="",M56=""),"",M56-K56)</f>
        <v/>
      </c>
      <c r="Q56" s="55">
        <f>IF(A56="","",IF(D56="Complete","Closed",IF(M56="","Set fee",IF(M56&lt;'START HERE'!$I$7,"At risk",IF(M56&lt;'START HERE'!$I$7+'START HERE'!$I$8,"Watch","On track")))))</f>
        <v/>
      </c>
      <c r="R56" s="60" t="n"/>
    </row>
    <row r="57" ht="21.75" customHeight="1" s="31">
      <c r="A57" s="60" t="n"/>
      <c r="B57" s="60" t="n"/>
      <c r="C57" s="60" t="n"/>
      <c r="D57" s="60" t="n"/>
      <c r="E57" s="61" t="n"/>
      <c r="F57" s="61" t="n"/>
      <c r="G57" s="62" t="n"/>
      <c r="H57" s="63" t="n"/>
      <c r="I57" s="62" t="n"/>
      <c r="J57" s="57">
        <f>IF(OR(A57="",H57="",I57=""),"",H57*I57)</f>
        <v/>
      </c>
      <c r="K57" s="59">
        <f>IF(OR(A57="",G57&lt;=0,J57=""),"",(G57-J57)/G57)</f>
        <v/>
      </c>
      <c r="L57" s="57">
        <f>IF(A57="","",IF(D57="Complete",O57,O57+MAX(0,H57-N57)*I57))</f>
        <v/>
      </c>
      <c r="M57" s="59">
        <f>IF(OR(A57="",G57&lt;=0,L57=""),"",(G57-L57)/G57)</f>
        <v/>
      </c>
      <c r="N57" s="58">
        <f>IF(A57="","",SUMIF('TIME LOG'!$C$7:$C$206,A57,'TIME LOG'!$G$7:$G$206)+SUMIF('SCOPE LOG'!$C$7:$C$206,A57,'SCOPE LOG'!$I$7:$I$206))</f>
        <v/>
      </c>
      <c r="O57" s="57">
        <f>IF(A57="","",SUMIF('TIME LOG'!$C$7:$C$206,A57,'TIME LOG'!$I$7:$I$206)+SUMIF('SCOPE LOG'!$C$7:$C$206,A57,'SCOPE LOG'!$L$7:$L$206))</f>
        <v/>
      </c>
      <c r="P57" s="59">
        <f>IF(OR(A57="",K57="",M57=""),"",M57-K57)</f>
        <v/>
      </c>
      <c r="Q57" s="55">
        <f>IF(A57="","",IF(D57="Complete","Closed",IF(M57="","Set fee",IF(M57&lt;'START HERE'!$I$7,"At risk",IF(M57&lt;'START HERE'!$I$7+'START HERE'!$I$8,"Watch","On track")))))</f>
        <v/>
      </c>
      <c r="R57" s="60" t="n"/>
    </row>
    <row r="58" ht="21.75" customHeight="1" s="31">
      <c r="A58" s="60" t="n"/>
      <c r="B58" s="60" t="n"/>
      <c r="C58" s="60" t="n"/>
      <c r="D58" s="60" t="n"/>
      <c r="E58" s="61" t="n"/>
      <c r="F58" s="61" t="n"/>
      <c r="G58" s="62" t="n"/>
      <c r="H58" s="63" t="n"/>
      <c r="I58" s="62" t="n"/>
      <c r="J58" s="57">
        <f>IF(OR(A58="",H58="",I58=""),"",H58*I58)</f>
        <v/>
      </c>
      <c r="K58" s="59">
        <f>IF(OR(A58="",G58&lt;=0,J58=""),"",(G58-J58)/G58)</f>
        <v/>
      </c>
      <c r="L58" s="57">
        <f>IF(A58="","",IF(D58="Complete",O58,O58+MAX(0,H58-N58)*I58))</f>
        <v/>
      </c>
      <c r="M58" s="59">
        <f>IF(OR(A58="",G58&lt;=0,L58=""),"",(G58-L58)/G58)</f>
        <v/>
      </c>
      <c r="N58" s="58">
        <f>IF(A58="","",SUMIF('TIME LOG'!$C$7:$C$206,A58,'TIME LOG'!$G$7:$G$206)+SUMIF('SCOPE LOG'!$C$7:$C$206,A58,'SCOPE LOG'!$I$7:$I$206))</f>
        <v/>
      </c>
      <c r="O58" s="57">
        <f>IF(A58="","",SUMIF('TIME LOG'!$C$7:$C$206,A58,'TIME LOG'!$I$7:$I$206)+SUMIF('SCOPE LOG'!$C$7:$C$206,A58,'SCOPE LOG'!$L$7:$L$206))</f>
        <v/>
      </c>
      <c r="P58" s="59">
        <f>IF(OR(A58="",K58="",M58=""),"",M58-K58)</f>
        <v/>
      </c>
      <c r="Q58" s="55">
        <f>IF(A58="","",IF(D58="Complete","Closed",IF(M58="","Set fee",IF(M58&lt;'START HERE'!$I$7,"At risk",IF(M58&lt;'START HERE'!$I$7+'START HERE'!$I$8,"Watch","On track")))))</f>
        <v/>
      </c>
      <c r="R58" s="60" t="n"/>
    </row>
    <row r="59" ht="21.75" customHeight="1" s="31">
      <c r="A59" s="60" t="n"/>
      <c r="B59" s="60" t="n"/>
      <c r="C59" s="60" t="n"/>
      <c r="D59" s="60" t="n"/>
      <c r="E59" s="61" t="n"/>
      <c r="F59" s="61" t="n"/>
      <c r="G59" s="62" t="n"/>
      <c r="H59" s="63" t="n"/>
      <c r="I59" s="62" t="n"/>
      <c r="J59" s="57">
        <f>IF(OR(A59="",H59="",I59=""),"",H59*I59)</f>
        <v/>
      </c>
      <c r="K59" s="59">
        <f>IF(OR(A59="",G59&lt;=0,J59=""),"",(G59-J59)/G59)</f>
        <v/>
      </c>
      <c r="L59" s="57">
        <f>IF(A59="","",IF(D59="Complete",O59,O59+MAX(0,H59-N59)*I59))</f>
        <v/>
      </c>
      <c r="M59" s="59">
        <f>IF(OR(A59="",G59&lt;=0,L59=""),"",(G59-L59)/G59)</f>
        <v/>
      </c>
      <c r="N59" s="58">
        <f>IF(A59="","",SUMIF('TIME LOG'!$C$7:$C$206,A59,'TIME LOG'!$G$7:$G$206)+SUMIF('SCOPE LOG'!$C$7:$C$206,A59,'SCOPE LOG'!$I$7:$I$206))</f>
        <v/>
      </c>
      <c r="O59" s="57">
        <f>IF(A59="","",SUMIF('TIME LOG'!$C$7:$C$206,A59,'TIME LOG'!$I$7:$I$206)+SUMIF('SCOPE LOG'!$C$7:$C$206,A59,'SCOPE LOG'!$L$7:$L$206))</f>
        <v/>
      </c>
      <c r="P59" s="59">
        <f>IF(OR(A59="",K59="",M59=""),"",M59-K59)</f>
        <v/>
      </c>
      <c r="Q59" s="55">
        <f>IF(A59="","",IF(D59="Complete","Closed",IF(M59="","Set fee",IF(M59&lt;'START HERE'!$I$7,"At risk",IF(M59&lt;'START HERE'!$I$7+'START HERE'!$I$8,"Watch","On track")))))</f>
        <v/>
      </c>
      <c r="R59" s="60" t="n"/>
    </row>
    <row r="60" ht="21.75" customHeight="1" s="31">
      <c r="A60" s="60" t="n"/>
      <c r="B60" s="60" t="n"/>
      <c r="C60" s="60" t="n"/>
      <c r="D60" s="60" t="n"/>
      <c r="E60" s="61" t="n"/>
      <c r="F60" s="61" t="n"/>
      <c r="G60" s="62" t="n"/>
      <c r="H60" s="63" t="n"/>
      <c r="I60" s="62" t="n"/>
      <c r="J60" s="57">
        <f>IF(OR(A60="",H60="",I60=""),"",H60*I60)</f>
        <v/>
      </c>
      <c r="K60" s="59">
        <f>IF(OR(A60="",G60&lt;=0,J60=""),"",(G60-J60)/G60)</f>
        <v/>
      </c>
      <c r="L60" s="57">
        <f>IF(A60="","",IF(D60="Complete",O60,O60+MAX(0,H60-N60)*I60))</f>
        <v/>
      </c>
      <c r="M60" s="59">
        <f>IF(OR(A60="",G60&lt;=0,L60=""),"",(G60-L60)/G60)</f>
        <v/>
      </c>
      <c r="N60" s="58">
        <f>IF(A60="","",SUMIF('TIME LOG'!$C$7:$C$206,A60,'TIME LOG'!$G$7:$G$206)+SUMIF('SCOPE LOG'!$C$7:$C$206,A60,'SCOPE LOG'!$I$7:$I$206))</f>
        <v/>
      </c>
      <c r="O60" s="57">
        <f>IF(A60="","",SUMIF('TIME LOG'!$C$7:$C$206,A60,'TIME LOG'!$I$7:$I$206)+SUMIF('SCOPE LOG'!$C$7:$C$206,A60,'SCOPE LOG'!$L$7:$L$206))</f>
        <v/>
      </c>
      <c r="P60" s="59">
        <f>IF(OR(A60="",K60="",M60=""),"",M60-K60)</f>
        <v/>
      </c>
      <c r="Q60" s="55">
        <f>IF(A60="","",IF(D60="Complete","Closed",IF(M60="","Set fee",IF(M60&lt;'START HERE'!$I$7,"At risk",IF(M60&lt;'START HERE'!$I$7+'START HERE'!$I$8,"Watch","On track")))))</f>
        <v/>
      </c>
      <c r="R60" s="60" t="n"/>
    </row>
    <row r="61" ht="21.75" customHeight="1" s="31">
      <c r="A61" s="60" t="n"/>
      <c r="B61" s="60" t="n"/>
      <c r="C61" s="60" t="n"/>
      <c r="D61" s="60" t="n"/>
      <c r="E61" s="61" t="n"/>
      <c r="F61" s="61" t="n"/>
      <c r="G61" s="62" t="n"/>
      <c r="H61" s="63" t="n"/>
      <c r="I61" s="62" t="n"/>
      <c r="J61" s="57">
        <f>IF(OR(A61="",H61="",I61=""),"",H61*I61)</f>
        <v/>
      </c>
      <c r="K61" s="59">
        <f>IF(OR(A61="",G61&lt;=0,J61=""),"",(G61-J61)/G61)</f>
        <v/>
      </c>
      <c r="L61" s="57">
        <f>IF(A61="","",IF(D61="Complete",O61,O61+MAX(0,H61-N61)*I61))</f>
        <v/>
      </c>
      <c r="M61" s="59">
        <f>IF(OR(A61="",G61&lt;=0,L61=""),"",(G61-L61)/G61)</f>
        <v/>
      </c>
      <c r="N61" s="58">
        <f>IF(A61="","",SUMIF('TIME LOG'!$C$7:$C$206,A61,'TIME LOG'!$G$7:$G$206)+SUMIF('SCOPE LOG'!$C$7:$C$206,A61,'SCOPE LOG'!$I$7:$I$206))</f>
        <v/>
      </c>
      <c r="O61" s="57">
        <f>IF(A61="","",SUMIF('TIME LOG'!$C$7:$C$206,A61,'TIME LOG'!$I$7:$I$206)+SUMIF('SCOPE LOG'!$C$7:$C$206,A61,'SCOPE LOG'!$L$7:$L$206))</f>
        <v/>
      </c>
      <c r="P61" s="59">
        <f>IF(OR(A61="",K61="",M61=""),"",M61-K61)</f>
        <v/>
      </c>
      <c r="Q61" s="55">
        <f>IF(A61="","",IF(D61="Complete","Closed",IF(M61="","Set fee",IF(M61&lt;'START HERE'!$I$7,"At risk",IF(M61&lt;'START HERE'!$I$7+'START HERE'!$I$8,"Watch","On track")))))</f>
        <v/>
      </c>
      <c r="R61" s="60" t="n"/>
    </row>
    <row r="62" ht="21.75" customHeight="1" s="31">
      <c r="A62" s="60" t="n"/>
      <c r="B62" s="60" t="n"/>
      <c r="C62" s="60" t="n"/>
      <c r="D62" s="60" t="n"/>
      <c r="E62" s="61" t="n"/>
      <c r="F62" s="61" t="n"/>
      <c r="G62" s="62" t="n"/>
      <c r="H62" s="63" t="n"/>
      <c r="I62" s="62" t="n"/>
      <c r="J62" s="57">
        <f>IF(OR(A62="",H62="",I62=""),"",H62*I62)</f>
        <v/>
      </c>
      <c r="K62" s="59">
        <f>IF(OR(A62="",G62&lt;=0,J62=""),"",(G62-J62)/G62)</f>
        <v/>
      </c>
      <c r="L62" s="57">
        <f>IF(A62="","",IF(D62="Complete",O62,O62+MAX(0,H62-N62)*I62))</f>
        <v/>
      </c>
      <c r="M62" s="59">
        <f>IF(OR(A62="",G62&lt;=0,L62=""),"",(G62-L62)/G62)</f>
        <v/>
      </c>
      <c r="N62" s="58">
        <f>IF(A62="","",SUMIF('TIME LOG'!$C$7:$C$206,A62,'TIME LOG'!$G$7:$G$206)+SUMIF('SCOPE LOG'!$C$7:$C$206,A62,'SCOPE LOG'!$I$7:$I$206))</f>
        <v/>
      </c>
      <c r="O62" s="57">
        <f>IF(A62="","",SUMIF('TIME LOG'!$C$7:$C$206,A62,'TIME LOG'!$I$7:$I$206)+SUMIF('SCOPE LOG'!$C$7:$C$206,A62,'SCOPE LOG'!$L$7:$L$206))</f>
        <v/>
      </c>
      <c r="P62" s="59">
        <f>IF(OR(A62="",K62="",M62=""),"",M62-K62)</f>
        <v/>
      </c>
      <c r="Q62" s="55">
        <f>IF(A62="","",IF(D62="Complete","Closed",IF(M62="","Set fee",IF(M62&lt;'START HERE'!$I$7,"At risk",IF(M62&lt;'START HERE'!$I$7+'START HERE'!$I$8,"Watch","On track")))))</f>
        <v/>
      </c>
      <c r="R62" s="60" t="n"/>
    </row>
    <row r="63" ht="21.75" customHeight="1" s="31">
      <c r="A63" s="60" t="n"/>
      <c r="B63" s="60" t="n"/>
      <c r="C63" s="60" t="n"/>
      <c r="D63" s="60" t="n"/>
      <c r="E63" s="61" t="n"/>
      <c r="F63" s="61" t="n"/>
      <c r="G63" s="62" t="n"/>
      <c r="H63" s="63" t="n"/>
      <c r="I63" s="62" t="n"/>
      <c r="J63" s="57">
        <f>IF(OR(A63="",H63="",I63=""),"",H63*I63)</f>
        <v/>
      </c>
      <c r="K63" s="59">
        <f>IF(OR(A63="",G63&lt;=0,J63=""),"",(G63-J63)/G63)</f>
        <v/>
      </c>
      <c r="L63" s="57">
        <f>IF(A63="","",IF(D63="Complete",O63,O63+MAX(0,H63-N63)*I63))</f>
        <v/>
      </c>
      <c r="M63" s="59">
        <f>IF(OR(A63="",G63&lt;=0,L63=""),"",(G63-L63)/G63)</f>
        <v/>
      </c>
      <c r="N63" s="58">
        <f>IF(A63="","",SUMIF('TIME LOG'!$C$7:$C$206,A63,'TIME LOG'!$G$7:$G$206)+SUMIF('SCOPE LOG'!$C$7:$C$206,A63,'SCOPE LOG'!$I$7:$I$206))</f>
        <v/>
      </c>
      <c r="O63" s="57">
        <f>IF(A63="","",SUMIF('TIME LOG'!$C$7:$C$206,A63,'TIME LOG'!$I$7:$I$206)+SUMIF('SCOPE LOG'!$C$7:$C$206,A63,'SCOPE LOG'!$L$7:$L$206))</f>
        <v/>
      </c>
      <c r="P63" s="59">
        <f>IF(OR(A63="",K63="",M63=""),"",M63-K63)</f>
        <v/>
      </c>
      <c r="Q63" s="55">
        <f>IF(A63="","",IF(D63="Complete","Closed",IF(M63="","Set fee",IF(M63&lt;'START HERE'!$I$7,"At risk",IF(M63&lt;'START HERE'!$I$7+'START HERE'!$I$8,"Watch","On track")))))</f>
        <v/>
      </c>
      <c r="R63" s="60" t="n"/>
    </row>
    <row r="64" ht="21.75" customHeight="1" s="31">
      <c r="A64" s="60" t="n"/>
      <c r="B64" s="60" t="n"/>
      <c r="C64" s="60" t="n"/>
      <c r="D64" s="60" t="n"/>
      <c r="E64" s="61" t="n"/>
      <c r="F64" s="61" t="n"/>
      <c r="G64" s="62" t="n"/>
      <c r="H64" s="63" t="n"/>
      <c r="I64" s="62" t="n"/>
      <c r="J64" s="57">
        <f>IF(OR(A64="",H64="",I64=""),"",H64*I64)</f>
        <v/>
      </c>
      <c r="K64" s="59">
        <f>IF(OR(A64="",G64&lt;=0,J64=""),"",(G64-J64)/G64)</f>
        <v/>
      </c>
      <c r="L64" s="57">
        <f>IF(A64="","",IF(D64="Complete",O64,O64+MAX(0,H64-N64)*I64))</f>
        <v/>
      </c>
      <c r="M64" s="59">
        <f>IF(OR(A64="",G64&lt;=0,L64=""),"",(G64-L64)/G64)</f>
        <v/>
      </c>
      <c r="N64" s="58">
        <f>IF(A64="","",SUMIF('TIME LOG'!$C$7:$C$206,A64,'TIME LOG'!$G$7:$G$206)+SUMIF('SCOPE LOG'!$C$7:$C$206,A64,'SCOPE LOG'!$I$7:$I$206))</f>
        <v/>
      </c>
      <c r="O64" s="57">
        <f>IF(A64="","",SUMIF('TIME LOG'!$C$7:$C$206,A64,'TIME LOG'!$I$7:$I$206)+SUMIF('SCOPE LOG'!$C$7:$C$206,A64,'SCOPE LOG'!$L$7:$L$206))</f>
        <v/>
      </c>
      <c r="P64" s="59">
        <f>IF(OR(A64="",K64="",M64=""),"",M64-K64)</f>
        <v/>
      </c>
      <c r="Q64" s="55">
        <f>IF(A64="","",IF(D64="Complete","Closed",IF(M64="","Set fee",IF(M64&lt;'START HERE'!$I$7,"At risk",IF(M64&lt;'START HERE'!$I$7+'START HERE'!$I$8,"Watch","On track")))))</f>
        <v/>
      </c>
      <c r="R64" s="60" t="n"/>
    </row>
    <row r="65" ht="21.75" customHeight="1" s="31">
      <c r="A65" s="60" t="n"/>
      <c r="B65" s="60" t="n"/>
      <c r="C65" s="60" t="n"/>
      <c r="D65" s="60" t="n"/>
      <c r="E65" s="61" t="n"/>
      <c r="F65" s="61" t="n"/>
      <c r="G65" s="62" t="n"/>
      <c r="H65" s="63" t="n"/>
      <c r="I65" s="62" t="n"/>
      <c r="J65" s="57">
        <f>IF(OR(A65="",H65="",I65=""),"",H65*I65)</f>
        <v/>
      </c>
      <c r="K65" s="59">
        <f>IF(OR(A65="",G65&lt;=0,J65=""),"",(G65-J65)/G65)</f>
        <v/>
      </c>
      <c r="L65" s="57">
        <f>IF(A65="","",IF(D65="Complete",O65,O65+MAX(0,H65-N65)*I65))</f>
        <v/>
      </c>
      <c r="M65" s="59">
        <f>IF(OR(A65="",G65&lt;=0,L65=""),"",(G65-L65)/G65)</f>
        <v/>
      </c>
      <c r="N65" s="58">
        <f>IF(A65="","",SUMIF('TIME LOG'!$C$7:$C$206,A65,'TIME LOG'!$G$7:$G$206)+SUMIF('SCOPE LOG'!$C$7:$C$206,A65,'SCOPE LOG'!$I$7:$I$206))</f>
        <v/>
      </c>
      <c r="O65" s="57">
        <f>IF(A65="","",SUMIF('TIME LOG'!$C$7:$C$206,A65,'TIME LOG'!$I$7:$I$206)+SUMIF('SCOPE LOG'!$C$7:$C$206,A65,'SCOPE LOG'!$L$7:$L$206))</f>
        <v/>
      </c>
      <c r="P65" s="59">
        <f>IF(OR(A65="",K65="",M65=""),"",M65-K65)</f>
        <v/>
      </c>
      <c r="Q65" s="55">
        <f>IF(A65="","",IF(D65="Complete","Closed",IF(M65="","Set fee",IF(M65&lt;'START HERE'!$I$7,"At risk",IF(M65&lt;'START HERE'!$I$7+'START HERE'!$I$8,"Watch","On track")))))</f>
        <v/>
      </c>
      <c r="R65" s="60" t="n"/>
    </row>
    <row r="66" ht="21.75" customHeight="1" s="31">
      <c r="A66" s="60" t="n"/>
      <c r="B66" s="60" t="n"/>
      <c r="C66" s="60" t="n"/>
      <c r="D66" s="60" t="n"/>
      <c r="E66" s="61" t="n"/>
      <c r="F66" s="61" t="n"/>
      <c r="G66" s="62" t="n"/>
      <c r="H66" s="63" t="n"/>
      <c r="I66" s="62" t="n"/>
      <c r="J66" s="57">
        <f>IF(OR(A66="",H66="",I66=""),"",H66*I66)</f>
        <v/>
      </c>
      <c r="K66" s="59">
        <f>IF(OR(A66="",G66&lt;=0,J66=""),"",(G66-J66)/G66)</f>
        <v/>
      </c>
      <c r="L66" s="57">
        <f>IF(A66="","",IF(D66="Complete",O66,O66+MAX(0,H66-N66)*I66))</f>
        <v/>
      </c>
      <c r="M66" s="59">
        <f>IF(OR(A66="",G66&lt;=0,L66=""),"",(G66-L66)/G66)</f>
        <v/>
      </c>
      <c r="N66" s="58">
        <f>IF(A66="","",SUMIF('TIME LOG'!$C$7:$C$206,A66,'TIME LOG'!$G$7:$G$206)+SUMIF('SCOPE LOG'!$C$7:$C$206,A66,'SCOPE LOG'!$I$7:$I$206))</f>
        <v/>
      </c>
      <c r="O66" s="57">
        <f>IF(A66="","",SUMIF('TIME LOG'!$C$7:$C$206,A66,'TIME LOG'!$I$7:$I$206)+SUMIF('SCOPE LOG'!$C$7:$C$206,A66,'SCOPE LOG'!$L$7:$L$206))</f>
        <v/>
      </c>
      <c r="P66" s="59">
        <f>IF(OR(A66="",K66="",M66=""),"",M66-K66)</f>
        <v/>
      </c>
      <c r="Q66" s="55">
        <f>IF(A66="","",IF(D66="Complete","Closed",IF(M66="","Set fee",IF(M66&lt;'START HERE'!$I$7,"At risk",IF(M66&lt;'START HERE'!$I$7+'START HERE'!$I$8,"Watch","On track")))))</f>
        <v/>
      </c>
      <c r="R66" s="60" t="n"/>
    </row>
    <row r="67" ht="21.75" customHeight="1" s="31">
      <c r="A67" s="60" t="n"/>
      <c r="B67" s="60" t="n"/>
      <c r="C67" s="60" t="n"/>
      <c r="D67" s="60" t="n"/>
      <c r="E67" s="61" t="n"/>
      <c r="F67" s="61" t="n"/>
      <c r="G67" s="62" t="n"/>
      <c r="H67" s="63" t="n"/>
      <c r="I67" s="62" t="n"/>
      <c r="J67" s="57">
        <f>IF(OR(A67="",H67="",I67=""),"",H67*I67)</f>
        <v/>
      </c>
      <c r="K67" s="59">
        <f>IF(OR(A67="",G67&lt;=0,J67=""),"",(G67-J67)/G67)</f>
        <v/>
      </c>
      <c r="L67" s="57">
        <f>IF(A67="","",IF(D67="Complete",O67,O67+MAX(0,H67-N67)*I67))</f>
        <v/>
      </c>
      <c r="M67" s="59">
        <f>IF(OR(A67="",G67&lt;=0,L67=""),"",(G67-L67)/G67)</f>
        <v/>
      </c>
      <c r="N67" s="58">
        <f>IF(A67="","",SUMIF('TIME LOG'!$C$7:$C$206,A67,'TIME LOG'!$G$7:$G$206)+SUMIF('SCOPE LOG'!$C$7:$C$206,A67,'SCOPE LOG'!$I$7:$I$206))</f>
        <v/>
      </c>
      <c r="O67" s="57">
        <f>IF(A67="","",SUMIF('TIME LOG'!$C$7:$C$206,A67,'TIME LOG'!$I$7:$I$206)+SUMIF('SCOPE LOG'!$C$7:$C$206,A67,'SCOPE LOG'!$L$7:$L$206))</f>
        <v/>
      </c>
      <c r="P67" s="59">
        <f>IF(OR(A67="",K67="",M67=""),"",M67-K67)</f>
        <v/>
      </c>
      <c r="Q67" s="55">
        <f>IF(A67="","",IF(D67="Complete","Closed",IF(M67="","Set fee",IF(M67&lt;'START HERE'!$I$7,"At risk",IF(M67&lt;'START HERE'!$I$7+'START HERE'!$I$8,"Watch","On track")))))</f>
        <v/>
      </c>
      <c r="R67" s="60" t="n"/>
    </row>
    <row r="68" ht="21.75" customHeight="1" s="31">
      <c r="A68" s="60" t="n"/>
      <c r="B68" s="60" t="n"/>
      <c r="C68" s="60" t="n"/>
      <c r="D68" s="60" t="n"/>
      <c r="E68" s="61" t="n"/>
      <c r="F68" s="61" t="n"/>
      <c r="G68" s="62" t="n"/>
      <c r="H68" s="63" t="n"/>
      <c r="I68" s="62" t="n"/>
      <c r="J68" s="57">
        <f>IF(OR(A68="",H68="",I68=""),"",H68*I68)</f>
        <v/>
      </c>
      <c r="K68" s="59">
        <f>IF(OR(A68="",G68&lt;=0,J68=""),"",(G68-J68)/G68)</f>
        <v/>
      </c>
      <c r="L68" s="57">
        <f>IF(A68="","",IF(D68="Complete",O68,O68+MAX(0,H68-N68)*I68))</f>
        <v/>
      </c>
      <c r="M68" s="59">
        <f>IF(OR(A68="",G68&lt;=0,L68=""),"",(G68-L68)/G68)</f>
        <v/>
      </c>
      <c r="N68" s="58">
        <f>IF(A68="","",SUMIF('TIME LOG'!$C$7:$C$206,A68,'TIME LOG'!$G$7:$G$206)+SUMIF('SCOPE LOG'!$C$7:$C$206,A68,'SCOPE LOG'!$I$7:$I$206))</f>
        <v/>
      </c>
      <c r="O68" s="57">
        <f>IF(A68="","",SUMIF('TIME LOG'!$C$7:$C$206,A68,'TIME LOG'!$I$7:$I$206)+SUMIF('SCOPE LOG'!$C$7:$C$206,A68,'SCOPE LOG'!$L$7:$L$206))</f>
        <v/>
      </c>
      <c r="P68" s="59">
        <f>IF(OR(A68="",K68="",M68=""),"",M68-K68)</f>
        <v/>
      </c>
      <c r="Q68" s="55">
        <f>IF(A68="","",IF(D68="Complete","Closed",IF(M68="","Set fee",IF(M68&lt;'START HERE'!$I$7,"At risk",IF(M68&lt;'START HERE'!$I$7+'START HERE'!$I$8,"Watch","On track")))))</f>
        <v/>
      </c>
      <c r="R68" s="60" t="n"/>
    </row>
    <row r="69" ht="21.75" customHeight="1" s="31">
      <c r="A69" s="60" t="n"/>
      <c r="B69" s="60" t="n"/>
      <c r="C69" s="60" t="n"/>
      <c r="D69" s="60" t="n"/>
      <c r="E69" s="61" t="n"/>
      <c r="F69" s="61" t="n"/>
      <c r="G69" s="62" t="n"/>
      <c r="H69" s="63" t="n"/>
      <c r="I69" s="62" t="n"/>
      <c r="J69" s="57">
        <f>IF(OR(A69="",H69="",I69=""),"",H69*I69)</f>
        <v/>
      </c>
      <c r="K69" s="59">
        <f>IF(OR(A69="",G69&lt;=0,J69=""),"",(G69-J69)/G69)</f>
        <v/>
      </c>
      <c r="L69" s="57">
        <f>IF(A69="","",IF(D69="Complete",O69,O69+MAX(0,H69-N69)*I69))</f>
        <v/>
      </c>
      <c r="M69" s="59">
        <f>IF(OR(A69="",G69&lt;=0,L69=""),"",(G69-L69)/G69)</f>
        <v/>
      </c>
      <c r="N69" s="58">
        <f>IF(A69="","",SUMIF('TIME LOG'!$C$7:$C$206,A69,'TIME LOG'!$G$7:$G$206)+SUMIF('SCOPE LOG'!$C$7:$C$206,A69,'SCOPE LOG'!$I$7:$I$206))</f>
        <v/>
      </c>
      <c r="O69" s="57">
        <f>IF(A69="","",SUMIF('TIME LOG'!$C$7:$C$206,A69,'TIME LOG'!$I$7:$I$206)+SUMIF('SCOPE LOG'!$C$7:$C$206,A69,'SCOPE LOG'!$L$7:$L$206))</f>
        <v/>
      </c>
      <c r="P69" s="59">
        <f>IF(OR(A69="",K69="",M69=""),"",M69-K69)</f>
        <v/>
      </c>
      <c r="Q69" s="55">
        <f>IF(A69="","",IF(D69="Complete","Closed",IF(M69="","Set fee",IF(M69&lt;'START HERE'!$I$7,"At risk",IF(M69&lt;'START HERE'!$I$7+'START HERE'!$I$8,"Watch","On track")))))</f>
        <v/>
      </c>
      <c r="R69" s="60" t="n"/>
    </row>
    <row r="70" ht="21.75" customHeight="1" s="31">
      <c r="A70" s="60" t="n"/>
      <c r="B70" s="60" t="n"/>
      <c r="C70" s="60" t="n"/>
      <c r="D70" s="60" t="n"/>
      <c r="E70" s="61" t="n"/>
      <c r="F70" s="61" t="n"/>
      <c r="G70" s="62" t="n"/>
      <c r="H70" s="63" t="n"/>
      <c r="I70" s="62" t="n"/>
      <c r="J70" s="57">
        <f>IF(OR(A70="",H70="",I70=""),"",H70*I70)</f>
        <v/>
      </c>
      <c r="K70" s="59">
        <f>IF(OR(A70="",G70&lt;=0,J70=""),"",(G70-J70)/G70)</f>
        <v/>
      </c>
      <c r="L70" s="57">
        <f>IF(A70="","",IF(D70="Complete",O70,O70+MAX(0,H70-N70)*I70))</f>
        <v/>
      </c>
      <c r="M70" s="59">
        <f>IF(OR(A70="",G70&lt;=0,L70=""),"",(G70-L70)/G70)</f>
        <v/>
      </c>
      <c r="N70" s="58">
        <f>IF(A70="","",SUMIF('TIME LOG'!$C$7:$C$206,A70,'TIME LOG'!$G$7:$G$206)+SUMIF('SCOPE LOG'!$C$7:$C$206,A70,'SCOPE LOG'!$I$7:$I$206))</f>
        <v/>
      </c>
      <c r="O70" s="57">
        <f>IF(A70="","",SUMIF('TIME LOG'!$C$7:$C$206,A70,'TIME LOG'!$I$7:$I$206)+SUMIF('SCOPE LOG'!$C$7:$C$206,A70,'SCOPE LOG'!$L$7:$L$206))</f>
        <v/>
      </c>
      <c r="P70" s="59">
        <f>IF(OR(A70="",K70="",M70=""),"",M70-K70)</f>
        <v/>
      </c>
      <c r="Q70" s="55">
        <f>IF(A70="","",IF(D70="Complete","Closed",IF(M70="","Set fee",IF(M70&lt;'START HERE'!$I$7,"At risk",IF(M70&lt;'START HERE'!$I$7+'START HERE'!$I$8,"Watch","On track")))))</f>
        <v/>
      </c>
      <c r="R70" s="60" t="n"/>
    </row>
    <row r="71" ht="21.75" customHeight="1" s="31">
      <c r="A71" s="60" t="n"/>
      <c r="B71" s="60" t="n"/>
      <c r="C71" s="60" t="n"/>
      <c r="D71" s="60" t="n"/>
      <c r="E71" s="61" t="n"/>
      <c r="F71" s="61" t="n"/>
      <c r="G71" s="62" t="n"/>
      <c r="H71" s="63" t="n"/>
      <c r="I71" s="62" t="n"/>
      <c r="J71" s="57">
        <f>IF(OR(A71="",H71="",I71=""),"",H71*I71)</f>
        <v/>
      </c>
      <c r="K71" s="59">
        <f>IF(OR(A71="",G71&lt;=0,J71=""),"",(G71-J71)/G71)</f>
        <v/>
      </c>
      <c r="L71" s="57">
        <f>IF(A71="","",IF(D71="Complete",O71,O71+MAX(0,H71-N71)*I71))</f>
        <v/>
      </c>
      <c r="M71" s="59">
        <f>IF(OR(A71="",G71&lt;=0,L71=""),"",(G71-L71)/G71)</f>
        <v/>
      </c>
      <c r="N71" s="58">
        <f>IF(A71="","",SUMIF('TIME LOG'!$C$7:$C$206,A71,'TIME LOG'!$G$7:$G$206)+SUMIF('SCOPE LOG'!$C$7:$C$206,A71,'SCOPE LOG'!$I$7:$I$206))</f>
        <v/>
      </c>
      <c r="O71" s="57">
        <f>IF(A71="","",SUMIF('TIME LOG'!$C$7:$C$206,A71,'TIME LOG'!$I$7:$I$206)+SUMIF('SCOPE LOG'!$C$7:$C$206,A71,'SCOPE LOG'!$L$7:$L$206))</f>
        <v/>
      </c>
      <c r="P71" s="59">
        <f>IF(OR(A71="",K71="",M71=""),"",M71-K71)</f>
        <v/>
      </c>
      <c r="Q71" s="55">
        <f>IF(A71="","",IF(D71="Complete","Closed",IF(M71="","Set fee",IF(M71&lt;'START HERE'!$I$7,"At risk",IF(M71&lt;'START HERE'!$I$7+'START HERE'!$I$8,"Watch","On track")))))</f>
        <v/>
      </c>
      <c r="R71" s="60" t="n"/>
    </row>
    <row r="72" ht="21.75" customHeight="1" s="31">
      <c r="A72" s="60" t="n"/>
      <c r="B72" s="60" t="n"/>
      <c r="C72" s="60" t="n"/>
      <c r="D72" s="60" t="n"/>
      <c r="E72" s="61" t="n"/>
      <c r="F72" s="61" t="n"/>
      <c r="G72" s="62" t="n"/>
      <c r="H72" s="63" t="n"/>
      <c r="I72" s="62" t="n"/>
      <c r="J72" s="57">
        <f>IF(OR(A72="",H72="",I72=""),"",H72*I72)</f>
        <v/>
      </c>
      <c r="K72" s="59">
        <f>IF(OR(A72="",G72&lt;=0,J72=""),"",(G72-J72)/G72)</f>
        <v/>
      </c>
      <c r="L72" s="57">
        <f>IF(A72="","",IF(D72="Complete",O72,O72+MAX(0,H72-N72)*I72))</f>
        <v/>
      </c>
      <c r="M72" s="59">
        <f>IF(OR(A72="",G72&lt;=0,L72=""),"",(G72-L72)/G72)</f>
        <v/>
      </c>
      <c r="N72" s="58">
        <f>IF(A72="","",SUMIF('TIME LOG'!$C$7:$C$206,A72,'TIME LOG'!$G$7:$G$206)+SUMIF('SCOPE LOG'!$C$7:$C$206,A72,'SCOPE LOG'!$I$7:$I$206))</f>
        <v/>
      </c>
      <c r="O72" s="57">
        <f>IF(A72="","",SUMIF('TIME LOG'!$C$7:$C$206,A72,'TIME LOG'!$I$7:$I$206)+SUMIF('SCOPE LOG'!$C$7:$C$206,A72,'SCOPE LOG'!$L$7:$L$206))</f>
        <v/>
      </c>
      <c r="P72" s="59">
        <f>IF(OR(A72="",K72="",M72=""),"",M72-K72)</f>
        <v/>
      </c>
      <c r="Q72" s="55">
        <f>IF(A72="","",IF(D72="Complete","Closed",IF(M72="","Set fee",IF(M72&lt;'START HERE'!$I$7,"At risk",IF(M72&lt;'START HERE'!$I$7+'START HERE'!$I$8,"Watch","On track")))))</f>
        <v/>
      </c>
      <c r="R72" s="60" t="n"/>
    </row>
    <row r="73" ht="21.75" customHeight="1" s="31">
      <c r="A73" s="60" t="n"/>
      <c r="B73" s="60" t="n"/>
      <c r="C73" s="60" t="n"/>
      <c r="D73" s="60" t="n"/>
      <c r="E73" s="61" t="n"/>
      <c r="F73" s="61" t="n"/>
      <c r="G73" s="62" t="n"/>
      <c r="H73" s="63" t="n"/>
      <c r="I73" s="62" t="n"/>
      <c r="J73" s="57">
        <f>IF(OR(A73="",H73="",I73=""),"",H73*I73)</f>
        <v/>
      </c>
      <c r="K73" s="59">
        <f>IF(OR(A73="",G73&lt;=0,J73=""),"",(G73-J73)/G73)</f>
        <v/>
      </c>
      <c r="L73" s="57">
        <f>IF(A73="","",IF(D73="Complete",O73,O73+MAX(0,H73-N73)*I73))</f>
        <v/>
      </c>
      <c r="M73" s="59">
        <f>IF(OR(A73="",G73&lt;=0,L73=""),"",(G73-L73)/G73)</f>
        <v/>
      </c>
      <c r="N73" s="58">
        <f>IF(A73="","",SUMIF('TIME LOG'!$C$7:$C$206,A73,'TIME LOG'!$G$7:$G$206)+SUMIF('SCOPE LOG'!$C$7:$C$206,A73,'SCOPE LOG'!$I$7:$I$206))</f>
        <v/>
      </c>
      <c r="O73" s="57">
        <f>IF(A73="","",SUMIF('TIME LOG'!$C$7:$C$206,A73,'TIME LOG'!$I$7:$I$206)+SUMIF('SCOPE LOG'!$C$7:$C$206,A73,'SCOPE LOG'!$L$7:$L$206))</f>
        <v/>
      </c>
      <c r="P73" s="59">
        <f>IF(OR(A73="",K73="",M73=""),"",M73-K73)</f>
        <v/>
      </c>
      <c r="Q73" s="55">
        <f>IF(A73="","",IF(D73="Complete","Closed",IF(M73="","Set fee",IF(M73&lt;'START HERE'!$I$7,"At risk",IF(M73&lt;'START HERE'!$I$7+'START HERE'!$I$8,"Watch","On track")))))</f>
        <v/>
      </c>
      <c r="R73" s="60" t="n"/>
    </row>
    <row r="74" ht="21.75" customHeight="1" s="31">
      <c r="A74" s="60" t="n"/>
      <c r="B74" s="60" t="n"/>
      <c r="C74" s="60" t="n"/>
      <c r="D74" s="60" t="n"/>
      <c r="E74" s="61" t="n"/>
      <c r="F74" s="61" t="n"/>
      <c r="G74" s="62" t="n"/>
      <c r="H74" s="63" t="n"/>
      <c r="I74" s="62" t="n"/>
      <c r="J74" s="57">
        <f>IF(OR(A74="",H74="",I74=""),"",H74*I74)</f>
        <v/>
      </c>
      <c r="K74" s="59">
        <f>IF(OR(A74="",G74&lt;=0,J74=""),"",(G74-J74)/G74)</f>
        <v/>
      </c>
      <c r="L74" s="57">
        <f>IF(A74="","",IF(D74="Complete",O74,O74+MAX(0,H74-N74)*I74))</f>
        <v/>
      </c>
      <c r="M74" s="59">
        <f>IF(OR(A74="",G74&lt;=0,L74=""),"",(G74-L74)/G74)</f>
        <v/>
      </c>
      <c r="N74" s="58">
        <f>IF(A74="","",SUMIF('TIME LOG'!$C$7:$C$206,A74,'TIME LOG'!$G$7:$G$206)+SUMIF('SCOPE LOG'!$C$7:$C$206,A74,'SCOPE LOG'!$I$7:$I$206))</f>
        <v/>
      </c>
      <c r="O74" s="57">
        <f>IF(A74="","",SUMIF('TIME LOG'!$C$7:$C$206,A74,'TIME LOG'!$I$7:$I$206)+SUMIF('SCOPE LOG'!$C$7:$C$206,A74,'SCOPE LOG'!$L$7:$L$206))</f>
        <v/>
      </c>
      <c r="P74" s="59">
        <f>IF(OR(A74="",K74="",M74=""),"",M74-K74)</f>
        <v/>
      </c>
      <c r="Q74" s="55">
        <f>IF(A74="","",IF(D74="Complete","Closed",IF(M74="","Set fee",IF(M74&lt;'START HERE'!$I$7,"At risk",IF(M74&lt;'START HERE'!$I$7+'START HERE'!$I$8,"Watch","On track")))))</f>
        <v/>
      </c>
      <c r="R74" s="60" t="n"/>
    </row>
    <row r="75" ht="21.75" customHeight="1" s="31">
      <c r="A75" s="60" t="n"/>
      <c r="B75" s="60" t="n"/>
      <c r="C75" s="60" t="n"/>
      <c r="D75" s="60" t="n"/>
      <c r="E75" s="61" t="n"/>
      <c r="F75" s="61" t="n"/>
      <c r="G75" s="62" t="n"/>
      <c r="H75" s="63" t="n"/>
      <c r="I75" s="62" t="n"/>
      <c r="J75" s="57">
        <f>IF(OR(A75="",H75="",I75=""),"",H75*I75)</f>
        <v/>
      </c>
      <c r="K75" s="59">
        <f>IF(OR(A75="",G75&lt;=0,J75=""),"",(G75-J75)/G75)</f>
        <v/>
      </c>
      <c r="L75" s="57">
        <f>IF(A75="","",IF(D75="Complete",O75,O75+MAX(0,H75-N75)*I75))</f>
        <v/>
      </c>
      <c r="M75" s="59">
        <f>IF(OR(A75="",G75&lt;=0,L75=""),"",(G75-L75)/G75)</f>
        <v/>
      </c>
      <c r="N75" s="58">
        <f>IF(A75="","",SUMIF('TIME LOG'!$C$7:$C$206,A75,'TIME LOG'!$G$7:$G$206)+SUMIF('SCOPE LOG'!$C$7:$C$206,A75,'SCOPE LOG'!$I$7:$I$206))</f>
        <v/>
      </c>
      <c r="O75" s="57">
        <f>IF(A75="","",SUMIF('TIME LOG'!$C$7:$C$206,A75,'TIME LOG'!$I$7:$I$206)+SUMIF('SCOPE LOG'!$C$7:$C$206,A75,'SCOPE LOG'!$L$7:$L$206))</f>
        <v/>
      </c>
      <c r="P75" s="59">
        <f>IF(OR(A75="",K75="",M75=""),"",M75-K75)</f>
        <v/>
      </c>
      <c r="Q75" s="55">
        <f>IF(A75="","",IF(D75="Complete","Closed",IF(M75="","Set fee",IF(M75&lt;'START HERE'!$I$7,"At risk",IF(M75&lt;'START HERE'!$I$7+'START HERE'!$I$8,"Watch","On track")))))</f>
        <v/>
      </c>
      <c r="R75" s="60" t="n"/>
    </row>
    <row r="76" ht="21.75" customHeight="1" s="31">
      <c r="A76" s="60" t="n"/>
      <c r="B76" s="60" t="n"/>
      <c r="C76" s="60" t="n"/>
      <c r="D76" s="60" t="n"/>
      <c r="E76" s="61" t="n"/>
      <c r="F76" s="61" t="n"/>
      <c r="G76" s="62" t="n"/>
      <c r="H76" s="63" t="n"/>
      <c r="I76" s="62" t="n"/>
      <c r="J76" s="57">
        <f>IF(OR(A76="",H76="",I76=""),"",H76*I76)</f>
        <v/>
      </c>
      <c r="K76" s="59">
        <f>IF(OR(A76="",G76&lt;=0,J76=""),"",(G76-J76)/G76)</f>
        <v/>
      </c>
      <c r="L76" s="57">
        <f>IF(A76="","",IF(D76="Complete",O76,O76+MAX(0,H76-N76)*I76))</f>
        <v/>
      </c>
      <c r="M76" s="59">
        <f>IF(OR(A76="",G76&lt;=0,L76=""),"",(G76-L76)/G76)</f>
        <v/>
      </c>
      <c r="N76" s="58">
        <f>IF(A76="","",SUMIF('TIME LOG'!$C$7:$C$206,A76,'TIME LOG'!$G$7:$G$206)+SUMIF('SCOPE LOG'!$C$7:$C$206,A76,'SCOPE LOG'!$I$7:$I$206))</f>
        <v/>
      </c>
      <c r="O76" s="57">
        <f>IF(A76="","",SUMIF('TIME LOG'!$C$7:$C$206,A76,'TIME LOG'!$I$7:$I$206)+SUMIF('SCOPE LOG'!$C$7:$C$206,A76,'SCOPE LOG'!$L$7:$L$206))</f>
        <v/>
      </c>
      <c r="P76" s="59">
        <f>IF(OR(A76="",K76="",M76=""),"",M76-K76)</f>
        <v/>
      </c>
      <c r="Q76" s="55">
        <f>IF(A76="","",IF(D76="Complete","Closed",IF(M76="","Set fee",IF(M76&lt;'START HERE'!$I$7,"At risk",IF(M76&lt;'START HERE'!$I$7+'START HERE'!$I$8,"Watch","On track")))))</f>
        <v/>
      </c>
      <c r="R76" s="60" t="n"/>
    </row>
    <row r="77" ht="21.75" customHeight="1" s="31">
      <c r="A77" s="60" t="n"/>
      <c r="B77" s="60" t="n"/>
      <c r="C77" s="60" t="n"/>
      <c r="D77" s="60" t="n"/>
      <c r="E77" s="61" t="n"/>
      <c r="F77" s="61" t="n"/>
      <c r="G77" s="62" t="n"/>
      <c r="H77" s="63" t="n"/>
      <c r="I77" s="62" t="n"/>
      <c r="J77" s="57">
        <f>IF(OR(A77="",H77="",I77=""),"",H77*I77)</f>
        <v/>
      </c>
      <c r="K77" s="59">
        <f>IF(OR(A77="",G77&lt;=0,J77=""),"",(G77-J77)/G77)</f>
        <v/>
      </c>
      <c r="L77" s="57">
        <f>IF(A77="","",IF(D77="Complete",O77,O77+MAX(0,H77-N77)*I77))</f>
        <v/>
      </c>
      <c r="M77" s="59">
        <f>IF(OR(A77="",G77&lt;=0,L77=""),"",(G77-L77)/G77)</f>
        <v/>
      </c>
      <c r="N77" s="58">
        <f>IF(A77="","",SUMIF('TIME LOG'!$C$7:$C$206,A77,'TIME LOG'!$G$7:$G$206)+SUMIF('SCOPE LOG'!$C$7:$C$206,A77,'SCOPE LOG'!$I$7:$I$206))</f>
        <v/>
      </c>
      <c r="O77" s="57">
        <f>IF(A77="","",SUMIF('TIME LOG'!$C$7:$C$206,A77,'TIME LOG'!$I$7:$I$206)+SUMIF('SCOPE LOG'!$C$7:$C$206,A77,'SCOPE LOG'!$L$7:$L$206))</f>
        <v/>
      </c>
      <c r="P77" s="59">
        <f>IF(OR(A77="",K77="",M77=""),"",M77-K77)</f>
        <v/>
      </c>
      <c r="Q77" s="55">
        <f>IF(A77="","",IF(D77="Complete","Closed",IF(M77="","Set fee",IF(M77&lt;'START HERE'!$I$7,"At risk",IF(M77&lt;'START HERE'!$I$7+'START HERE'!$I$8,"Watch","On track")))))</f>
        <v/>
      </c>
      <c r="R77" s="60" t="n"/>
    </row>
    <row r="78" ht="21.75" customHeight="1" s="31">
      <c r="A78" s="60" t="n"/>
      <c r="B78" s="60" t="n"/>
      <c r="C78" s="60" t="n"/>
      <c r="D78" s="60" t="n"/>
      <c r="E78" s="61" t="n"/>
      <c r="F78" s="61" t="n"/>
      <c r="G78" s="62" t="n"/>
      <c r="H78" s="63" t="n"/>
      <c r="I78" s="62" t="n"/>
      <c r="J78" s="57">
        <f>IF(OR(A78="",H78="",I78=""),"",H78*I78)</f>
        <v/>
      </c>
      <c r="K78" s="59">
        <f>IF(OR(A78="",G78&lt;=0,J78=""),"",(G78-J78)/G78)</f>
        <v/>
      </c>
      <c r="L78" s="57">
        <f>IF(A78="","",IF(D78="Complete",O78,O78+MAX(0,H78-N78)*I78))</f>
        <v/>
      </c>
      <c r="M78" s="59">
        <f>IF(OR(A78="",G78&lt;=0,L78=""),"",(G78-L78)/G78)</f>
        <v/>
      </c>
      <c r="N78" s="58">
        <f>IF(A78="","",SUMIF('TIME LOG'!$C$7:$C$206,A78,'TIME LOG'!$G$7:$G$206)+SUMIF('SCOPE LOG'!$C$7:$C$206,A78,'SCOPE LOG'!$I$7:$I$206))</f>
        <v/>
      </c>
      <c r="O78" s="57">
        <f>IF(A78="","",SUMIF('TIME LOG'!$C$7:$C$206,A78,'TIME LOG'!$I$7:$I$206)+SUMIF('SCOPE LOG'!$C$7:$C$206,A78,'SCOPE LOG'!$L$7:$L$206))</f>
        <v/>
      </c>
      <c r="P78" s="59">
        <f>IF(OR(A78="",K78="",M78=""),"",M78-K78)</f>
        <v/>
      </c>
      <c r="Q78" s="55">
        <f>IF(A78="","",IF(D78="Complete","Closed",IF(M78="","Set fee",IF(M78&lt;'START HERE'!$I$7,"At risk",IF(M78&lt;'START HERE'!$I$7+'START HERE'!$I$8,"Watch","On track")))))</f>
        <v/>
      </c>
      <c r="R78" s="60" t="n"/>
    </row>
    <row r="79" ht="21.75" customHeight="1" s="31">
      <c r="A79" s="60" t="n"/>
      <c r="B79" s="60" t="n"/>
      <c r="C79" s="60" t="n"/>
      <c r="D79" s="60" t="n"/>
      <c r="E79" s="61" t="n"/>
      <c r="F79" s="61" t="n"/>
      <c r="G79" s="62" t="n"/>
      <c r="H79" s="63" t="n"/>
      <c r="I79" s="62" t="n"/>
      <c r="J79" s="57">
        <f>IF(OR(A79="",H79="",I79=""),"",H79*I79)</f>
        <v/>
      </c>
      <c r="K79" s="59">
        <f>IF(OR(A79="",G79&lt;=0,J79=""),"",(G79-J79)/G79)</f>
        <v/>
      </c>
      <c r="L79" s="57">
        <f>IF(A79="","",IF(D79="Complete",O79,O79+MAX(0,H79-N79)*I79))</f>
        <v/>
      </c>
      <c r="M79" s="59">
        <f>IF(OR(A79="",G79&lt;=0,L79=""),"",(G79-L79)/G79)</f>
        <v/>
      </c>
      <c r="N79" s="58">
        <f>IF(A79="","",SUMIF('TIME LOG'!$C$7:$C$206,A79,'TIME LOG'!$G$7:$G$206)+SUMIF('SCOPE LOG'!$C$7:$C$206,A79,'SCOPE LOG'!$I$7:$I$206))</f>
        <v/>
      </c>
      <c r="O79" s="57">
        <f>IF(A79="","",SUMIF('TIME LOG'!$C$7:$C$206,A79,'TIME LOG'!$I$7:$I$206)+SUMIF('SCOPE LOG'!$C$7:$C$206,A79,'SCOPE LOG'!$L$7:$L$206))</f>
        <v/>
      </c>
      <c r="P79" s="59">
        <f>IF(OR(A79="",K79="",M79=""),"",M79-K79)</f>
        <v/>
      </c>
      <c r="Q79" s="55">
        <f>IF(A79="","",IF(D79="Complete","Closed",IF(M79="","Set fee",IF(M79&lt;'START HERE'!$I$7,"At risk",IF(M79&lt;'START HERE'!$I$7+'START HERE'!$I$8,"Watch","On track")))))</f>
        <v/>
      </c>
      <c r="R79" s="60" t="n"/>
    </row>
    <row r="80" ht="21.75" customHeight="1" s="31">
      <c r="A80" s="60" t="n"/>
      <c r="B80" s="60" t="n"/>
      <c r="C80" s="60" t="n"/>
      <c r="D80" s="60" t="n"/>
      <c r="E80" s="61" t="n"/>
      <c r="F80" s="61" t="n"/>
      <c r="G80" s="62" t="n"/>
      <c r="H80" s="63" t="n"/>
      <c r="I80" s="62" t="n"/>
      <c r="J80" s="57">
        <f>IF(OR(A80="",H80="",I80=""),"",H80*I80)</f>
        <v/>
      </c>
      <c r="K80" s="59">
        <f>IF(OR(A80="",G80&lt;=0,J80=""),"",(G80-J80)/G80)</f>
        <v/>
      </c>
      <c r="L80" s="57">
        <f>IF(A80="","",IF(D80="Complete",O80,O80+MAX(0,H80-N80)*I80))</f>
        <v/>
      </c>
      <c r="M80" s="59">
        <f>IF(OR(A80="",G80&lt;=0,L80=""),"",(G80-L80)/G80)</f>
        <v/>
      </c>
      <c r="N80" s="58">
        <f>IF(A80="","",SUMIF('TIME LOG'!$C$7:$C$206,A80,'TIME LOG'!$G$7:$G$206)+SUMIF('SCOPE LOG'!$C$7:$C$206,A80,'SCOPE LOG'!$I$7:$I$206))</f>
        <v/>
      </c>
      <c r="O80" s="57">
        <f>IF(A80="","",SUMIF('TIME LOG'!$C$7:$C$206,A80,'TIME LOG'!$I$7:$I$206)+SUMIF('SCOPE LOG'!$C$7:$C$206,A80,'SCOPE LOG'!$L$7:$L$206))</f>
        <v/>
      </c>
      <c r="P80" s="59">
        <f>IF(OR(A80="",K80="",M80=""),"",M80-K80)</f>
        <v/>
      </c>
      <c r="Q80" s="55">
        <f>IF(A80="","",IF(D80="Complete","Closed",IF(M80="","Set fee",IF(M80&lt;'START HERE'!$I$7,"At risk",IF(M80&lt;'START HERE'!$I$7+'START HERE'!$I$8,"Watch","On track")))))</f>
        <v/>
      </c>
      <c r="R80" s="60" t="n"/>
    </row>
    <row r="81" ht="21.75" customHeight="1" s="31">
      <c r="A81" s="60" t="n"/>
      <c r="B81" s="60" t="n"/>
      <c r="C81" s="60" t="n"/>
      <c r="D81" s="60" t="n"/>
      <c r="E81" s="61" t="n"/>
      <c r="F81" s="61" t="n"/>
      <c r="G81" s="62" t="n"/>
      <c r="H81" s="63" t="n"/>
      <c r="I81" s="62" t="n"/>
      <c r="J81" s="57">
        <f>IF(OR(A81="",H81="",I81=""),"",H81*I81)</f>
        <v/>
      </c>
      <c r="K81" s="59">
        <f>IF(OR(A81="",G81&lt;=0,J81=""),"",(G81-J81)/G81)</f>
        <v/>
      </c>
      <c r="L81" s="57">
        <f>IF(A81="","",IF(D81="Complete",O81,O81+MAX(0,H81-N81)*I81))</f>
        <v/>
      </c>
      <c r="M81" s="59">
        <f>IF(OR(A81="",G81&lt;=0,L81=""),"",(G81-L81)/G81)</f>
        <v/>
      </c>
      <c r="N81" s="58">
        <f>IF(A81="","",SUMIF('TIME LOG'!$C$7:$C$206,A81,'TIME LOG'!$G$7:$G$206)+SUMIF('SCOPE LOG'!$C$7:$C$206,A81,'SCOPE LOG'!$I$7:$I$206))</f>
        <v/>
      </c>
      <c r="O81" s="57">
        <f>IF(A81="","",SUMIF('TIME LOG'!$C$7:$C$206,A81,'TIME LOG'!$I$7:$I$206)+SUMIF('SCOPE LOG'!$C$7:$C$206,A81,'SCOPE LOG'!$L$7:$L$206))</f>
        <v/>
      </c>
      <c r="P81" s="59">
        <f>IF(OR(A81="",K81="",M81=""),"",M81-K81)</f>
        <v/>
      </c>
      <c r="Q81" s="55">
        <f>IF(A81="","",IF(D81="Complete","Closed",IF(M81="","Set fee",IF(M81&lt;'START HERE'!$I$7,"At risk",IF(M81&lt;'START HERE'!$I$7+'START HERE'!$I$8,"Watch","On track")))))</f>
        <v/>
      </c>
      <c r="R81" s="60" t="n"/>
    </row>
    <row r="82" ht="21.75" customHeight="1" s="31">
      <c r="A82" s="60" t="n"/>
      <c r="B82" s="60" t="n"/>
      <c r="C82" s="60" t="n"/>
      <c r="D82" s="60" t="n"/>
      <c r="E82" s="61" t="n"/>
      <c r="F82" s="61" t="n"/>
      <c r="G82" s="62" t="n"/>
      <c r="H82" s="63" t="n"/>
      <c r="I82" s="62" t="n"/>
      <c r="J82" s="57">
        <f>IF(OR(A82="",H82="",I82=""),"",H82*I82)</f>
        <v/>
      </c>
      <c r="K82" s="59">
        <f>IF(OR(A82="",G82&lt;=0,J82=""),"",(G82-J82)/G82)</f>
        <v/>
      </c>
      <c r="L82" s="57">
        <f>IF(A82="","",IF(D82="Complete",O82,O82+MAX(0,H82-N82)*I82))</f>
        <v/>
      </c>
      <c r="M82" s="59">
        <f>IF(OR(A82="",G82&lt;=0,L82=""),"",(G82-L82)/G82)</f>
        <v/>
      </c>
      <c r="N82" s="58">
        <f>IF(A82="","",SUMIF('TIME LOG'!$C$7:$C$206,A82,'TIME LOG'!$G$7:$G$206)+SUMIF('SCOPE LOG'!$C$7:$C$206,A82,'SCOPE LOG'!$I$7:$I$206))</f>
        <v/>
      </c>
      <c r="O82" s="57">
        <f>IF(A82="","",SUMIF('TIME LOG'!$C$7:$C$206,A82,'TIME LOG'!$I$7:$I$206)+SUMIF('SCOPE LOG'!$C$7:$C$206,A82,'SCOPE LOG'!$L$7:$L$206))</f>
        <v/>
      </c>
      <c r="P82" s="59">
        <f>IF(OR(A82="",K82="",M82=""),"",M82-K82)</f>
        <v/>
      </c>
      <c r="Q82" s="55">
        <f>IF(A82="","",IF(D82="Complete","Closed",IF(M82="","Set fee",IF(M82&lt;'START HERE'!$I$7,"At risk",IF(M82&lt;'START HERE'!$I$7+'START HERE'!$I$8,"Watch","On track")))))</f>
        <v/>
      </c>
      <c r="R82" s="60" t="n"/>
    </row>
    <row r="83" ht="21.75" customHeight="1" s="31">
      <c r="A83" s="60" t="n"/>
      <c r="B83" s="60" t="n"/>
      <c r="C83" s="60" t="n"/>
      <c r="D83" s="60" t="n"/>
      <c r="E83" s="61" t="n"/>
      <c r="F83" s="61" t="n"/>
      <c r="G83" s="62" t="n"/>
      <c r="H83" s="63" t="n"/>
      <c r="I83" s="62" t="n"/>
      <c r="J83" s="57">
        <f>IF(OR(A83="",H83="",I83=""),"",H83*I83)</f>
        <v/>
      </c>
      <c r="K83" s="59">
        <f>IF(OR(A83="",G83&lt;=0,J83=""),"",(G83-J83)/G83)</f>
        <v/>
      </c>
      <c r="L83" s="57">
        <f>IF(A83="","",IF(D83="Complete",O83,O83+MAX(0,H83-N83)*I83))</f>
        <v/>
      </c>
      <c r="M83" s="59">
        <f>IF(OR(A83="",G83&lt;=0,L83=""),"",(G83-L83)/G83)</f>
        <v/>
      </c>
      <c r="N83" s="58">
        <f>IF(A83="","",SUMIF('TIME LOG'!$C$7:$C$206,A83,'TIME LOG'!$G$7:$G$206)+SUMIF('SCOPE LOG'!$C$7:$C$206,A83,'SCOPE LOG'!$I$7:$I$206))</f>
        <v/>
      </c>
      <c r="O83" s="57">
        <f>IF(A83="","",SUMIF('TIME LOG'!$C$7:$C$206,A83,'TIME LOG'!$I$7:$I$206)+SUMIF('SCOPE LOG'!$C$7:$C$206,A83,'SCOPE LOG'!$L$7:$L$206))</f>
        <v/>
      </c>
      <c r="P83" s="59">
        <f>IF(OR(A83="",K83="",M83=""),"",M83-K83)</f>
        <v/>
      </c>
      <c r="Q83" s="55">
        <f>IF(A83="","",IF(D83="Complete","Closed",IF(M83="","Set fee",IF(M83&lt;'START HERE'!$I$7,"At risk",IF(M83&lt;'START HERE'!$I$7+'START HERE'!$I$8,"Watch","On track")))))</f>
        <v/>
      </c>
      <c r="R83" s="60" t="n"/>
    </row>
    <row r="84" ht="21.75" customHeight="1" s="31">
      <c r="A84" s="60" t="n"/>
      <c r="B84" s="60" t="n"/>
      <c r="C84" s="60" t="n"/>
      <c r="D84" s="60" t="n"/>
      <c r="E84" s="61" t="n"/>
      <c r="F84" s="61" t="n"/>
      <c r="G84" s="62" t="n"/>
      <c r="H84" s="63" t="n"/>
      <c r="I84" s="62" t="n"/>
      <c r="J84" s="57">
        <f>IF(OR(A84="",H84="",I84=""),"",H84*I84)</f>
        <v/>
      </c>
      <c r="K84" s="59">
        <f>IF(OR(A84="",G84&lt;=0,J84=""),"",(G84-J84)/G84)</f>
        <v/>
      </c>
      <c r="L84" s="57">
        <f>IF(A84="","",IF(D84="Complete",O84,O84+MAX(0,H84-N84)*I84))</f>
        <v/>
      </c>
      <c r="M84" s="59">
        <f>IF(OR(A84="",G84&lt;=0,L84=""),"",(G84-L84)/G84)</f>
        <v/>
      </c>
      <c r="N84" s="58">
        <f>IF(A84="","",SUMIF('TIME LOG'!$C$7:$C$206,A84,'TIME LOG'!$G$7:$G$206)+SUMIF('SCOPE LOG'!$C$7:$C$206,A84,'SCOPE LOG'!$I$7:$I$206))</f>
        <v/>
      </c>
      <c r="O84" s="57">
        <f>IF(A84="","",SUMIF('TIME LOG'!$C$7:$C$206,A84,'TIME LOG'!$I$7:$I$206)+SUMIF('SCOPE LOG'!$C$7:$C$206,A84,'SCOPE LOG'!$L$7:$L$206))</f>
        <v/>
      </c>
      <c r="P84" s="59">
        <f>IF(OR(A84="",K84="",M84=""),"",M84-K84)</f>
        <v/>
      </c>
      <c r="Q84" s="55">
        <f>IF(A84="","",IF(D84="Complete","Closed",IF(M84="","Set fee",IF(M84&lt;'START HERE'!$I$7,"At risk",IF(M84&lt;'START HERE'!$I$7+'START HERE'!$I$8,"Watch","On track")))))</f>
        <v/>
      </c>
      <c r="R84" s="60" t="n"/>
    </row>
    <row r="85" ht="21.75" customHeight="1" s="31">
      <c r="A85" s="60" t="n"/>
      <c r="B85" s="60" t="n"/>
      <c r="C85" s="60" t="n"/>
      <c r="D85" s="60" t="n"/>
      <c r="E85" s="61" t="n"/>
      <c r="F85" s="61" t="n"/>
      <c r="G85" s="62" t="n"/>
      <c r="H85" s="63" t="n"/>
      <c r="I85" s="62" t="n"/>
      <c r="J85" s="57">
        <f>IF(OR(A85="",H85="",I85=""),"",H85*I85)</f>
        <v/>
      </c>
      <c r="K85" s="59">
        <f>IF(OR(A85="",G85&lt;=0,J85=""),"",(G85-J85)/G85)</f>
        <v/>
      </c>
      <c r="L85" s="57">
        <f>IF(A85="","",IF(D85="Complete",O85,O85+MAX(0,H85-N85)*I85))</f>
        <v/>
      </c>
      <c r="M85" s="59">
        <f>IF(OR(A85="",G85&lt;=0,L85=""),"",(G85-L85)/G85)</f>
        <v/>
      </c>
      <c r="N85" s="58">
        <f>IF(A85="","",SUMIF('TIME LOG'!$C$7:$C$206,A85,'TIME LOG'!$G$7:$G$206)+SUMIF('SCOPE LOG'!$C$7:$C$206,A85,'SCOPE LOG'!$I$7:$I$206))</f>
        <v/>
      </c>
      <c r="O85" s="57">
        <f>IF(A85="","",SUMIF('TIME LOG'!$C$7:$C$206,A85,'TIME LOG'!$I$7:$I$206)+SUMIF('SCOPE LOG'!$C$7:$C$206,A85,'SCOPE LOG'!$L$7:$L$206))</f>
        <v/>
      </c>
      <c r="P85" s="59">
        <f>IF(OR(A85="",K85="",M85=""),"",M85-K85)</f>
        <v/>
      </c>
      <c r="Q85" s="55">
        <f>IF(A85="","",IF(D85="Complete","Closed",IF(M85="","Set fee",IF(M85&lt;'START HERE'!$I$7,"At risk",IF(M85&lt;'START HERE'!$I$7+'START HERE'!$I$8,"Watch","On track")))))</f>
        <v/>
      </c>
      <c r="R85" s="60" t="n"/>
    </row>
    <row r="86" ht="21.75" customHeight="1" s="31">
      <c r="A86" s="60" t="n"/>
      <c r="B86" s="60" t="n"/>
      <c r="C86" s="60" t="n"/>
      <c r="D86" s="60" t="n"/>
      <c r="E86" s="61" t="n"/>
      <c r="F86" s="61" t="n"/>
      <c r="G86" s="62" t="n"/>
      <c r="H86" s="63" t="n"/>
      <c r="I86" s="62" t="n"/>
      <c r="J86" s="57">
        <f>IF(OR(A86="",H86="",I86=""),"",H86*I86)</f>
        <v/>
      </c>
      <c r="K86" s="59">
        <f>IF(OR(A86="",G86&lt;=0,J86=""),"",(G86-J86)/G86)</f>
        <v/>
      </c>
      <c r="L86" s="57">
        <f>IF(A86="","",IF(D86="Complete",O86,O86+MAX(0,H86-N86)*I86))</f>
        <v/>
      </c>
      <c r="M86" s="59">
        <f>IF(OR(A86="",G86&lt;=0,L86=""),"",(G86-L86)/G86)</f>
        <v/>
      </c>
      <c r="N86" s="58">
        <f>IF(A86="","",SUMIF('TIME LOG'!$C$7:$C$206,A86,'TIME LOG'!$G$7:$G$206)+SUMIF('SCOPE LOG'!$C$7:$C$206,A86,'SCOPE LOG'!$I$7:$I$206))</f>
        <v/>
      </c>
      <c r="O86" s="57">
        <f>IF(A86="","",SUMIF('TIME LOG'!$C$7:$C$206,A86,'TIME LOG'!$I$7:$I$206)+SUMIF('SCOPE LOG'!$C$7:$C$206,A86,'SCOPE LOG'!$L$7:$L$206))</f>
        <v/>
      </c>
      <c r="P86" s="59">
        <f>IF(OR(A86="",K86="",M86=""),"",M86-K86)</f>
        <v/>
      </c>
      <c r="Q86" s="55">
        <f>IF(A86="","",IF(D86="Complete","Closed",IF(M86="","Set fee",IF(M86&lt;'START HERE'!$I$7,"At risk",IF(M86&lt;'START HERE'!$I$7+'START HERE'!$I$8,"Watch","On track")))))</f>
        <v/>
      </c>
      <c r="R86" s="60" t="n"/>
    </row>
    <row r="87" ht="21.75" customHeight="1" s="31">
      <c r="A87" s="60" t="n"/>
      <c r="B87" s="60" t="n"/>
      <c r="C87" s="60" t="n"/>
      <c r="D87" s="60" t="n"/>
      <c r="E87" s="61" t="n"/>
      <c r="F87" s="61" t="n"/>
      <c r="G87" s="62" t="n"/>
      <c r="H87" s="63" t="n"/>
      <c r="I87" s="62" t="n"/>
      <c r="J87" s="57">
        <f>IF(OR(A87="",H87="",I87=""),"",H87*I87)</f>
        <v/>
      </c>
      <c r="K87" s="59">
        <f>IF(OR(A87="",G87&lt;=0,J87=""),"",(G87-J87)/G87)</f>
        <v/>
      </c>
      <c r="L87" s="57">
        <f>IF(A87="","",IF(D87="Complete",O87,O87+MAX(0,H87-N87)*I87))</f>
        <v/>
      </c>
      <c r="M87" s="59">
        <f>IF(OR(A87="",G87&lt;=0,L87=""),"",(G87-L87)/G87)</f>
        <v/>
      </c>
      <c r="N87" s="58">
        <f>IF(A87="","",SUMIF('TIME LOG'!$C$7:$C$206,A87,'TIME LOG'!$G$7:$G$206)+SUMIF('SCOPE LOG'!$C$7:$C$206,A87,'SCOPE LOG'!$I$7:$I$206))</f>
        <v/>
      </c>
      <c r="O87" s="57">
        <f>IF(A87="","",SUMIF('TIME LOG'!$C$7:$C$206,A87,'TIME LOG'!$I$7:$I$206)+SUMIF('SCOPE LOG'!$C$7:$C$206,A87,'SCOPE LOG'!$L$7:$L$206))</f>
        <v/>
      </c>
      <c r="P87" s="59">
        <f>IF(OR(A87="",K87="",M87=""),"",M87-K87)</f>
        <v/>
      </c>
      <c r="Q87" s="55">
        <f>IF(A87="","",IF(D87="Complete","Closed",IF(M87="","Set fee",IF(M87&lt;'START HERE'!$I$7,"At risk",IF(M87&lt;'START HERE'!$I$7+'START HERE'!$I$8,"Watch","On track")))))</f>
        <v/>
      </c>
      <c r="R87" s="60" t="n"/>
    </row>
    <row r="88" ht="21.75" customHeight="1" s="31">
      <c r="A88" s="60" t="n"/>
      <c r="B88" s="60" t="n"/>
      <c r="C88" s="60" t="n"/>
      <c r="D88" s="60" t="n"/>
      <c r="E88" s="61" t="n"/>
      <c r="F88" s="61" t="n"/>
      <c r="G88" s="62" t="n"/>
      <c r="H88" s="63" t="n"/>
      <c r="I88" s="62" t="n"/>
      <c r="J88" s="57">
        <f>IF(OR(A88="",H88="",I88=""),"",H88*I88)</f>
        <v/>
      </c>
      <c r="K88" s="59">
        <f>IF(OR(A88="",G88&lt;=0,J88=""),"",(G88-J88)/G88)</f>
        <v/>
      </c>
      <c r="L88" s="57">
        <f>IF(A88="","",IF(D88="Complete",O88,O88+MAX(0,H88-N88)*I88))</f>
        <v/>
      </c>
      <c r="M88" s="59">
        <f>IF(OR(A88="",G88&lt;=0,L88=""),"",(G88-L88)/G88)</f>
        <v/>
      </c>
      <c r="N88" s="58">
        <f>IF(A88="","",SUMIF('TIME LOG'!$C$7:$C$206,A88,'TIME LOG'!$G$7:$G$206)+SUMIF('SCOPE LOG'!$C$7:$C$206,A88,'SCOPE LOG'!$I$7:$I$206))</f>
        <v/>
      </c>
      <c r="O88" s="57">
        <f>IF(A88="","",SUMIF('TIME LOG'!$C$7:$C$206,A88,'TIME LOG'!$I$7:$I$206)+SUMIF('SCOPE LOG'!$C$7:$C$206,A88,'SCOPE LOG'!$L$7:$L$206))</f>
        <v/>
      </c>
      <c r="P88" s="59">
        <f>IF(OR(A88="",K88="",M88=""),"",M88-K88)</f>
        <v/>
      </c>
      <c r="Q88" s="55">
        <f>IF(A88="","",IF(D88="Complete","Closed",IF(M88="","Set fee",IF(M88&lt;'START HERE'!$I$7,"At risk",IF(M88&lt;'START HERE'!$I$7+'START HERE'!$I$8,"Watch","On track")))))</f>
        <v/>
      </c>
      <c r="R88" s="60" t="n"/>
    </row>
    <row r="89" ht="21.75" customHeight="1" s="31">
      <c r="A89" s="60" t="n"/>
      <c r="B89" s="60" t="n"/>
      <c r="C89" s="60" t="n"/>
      <c r="D89" s="60" t="n"/>
      <c r="E89" s="61" t="n"/>
      <c r="F89" s="61" t="n"/>
      <c r="G89" s="62" t="n"/>
      <c r="H89" s="63" t="n"/>
      <c r="I89" s="62" t="n"/>
      <c r="J89" s="57">
        <f>IF(OR(A89="",H89="",I89=""),"",H89*I89)</f>
        <v/>
      </c>
      <c r="K89" s="59">
        <f>IF(OR(A89="",G89&lt;=0,J89=""),"",(G89-J89)/G89)</f>
        <v/>
      </c>
      <c r="L89" s="57">
        <f>IF(A89="","",IF(D89="Complete",O89,O89+MAX(0,H89-N89)*I89))</f>
        <v/>
      </c>
      <c r="M89" s="59">
        <f>IF(OR(A89="",G89&lt;=0,L89=""),"",(G89-L89)/G89)</f>
        <v/>
      </c>
      <c r="N89" s="58">
        <f>IF(A89="","",SUMIF('TIME LOG'!$C$7:$C$206,A89,'TIME LOG'!$G$7:$G$206)+SUMIF('SCOPE LOG'!$C$7:$C$206,A89,'SCOPE LOG'!$I$7:$I$206))</f>
        <v/>
      </c>
      <c r="O89" s="57">
        <f>IF(A89="","",SUMIF('TIME LOG'!$C$7:$C$206,A89,'TIME LOG'!$I$7:$I$206)+SUMIF('SCOPE LOG'!$C$7:$C$206,A89,'SCOPE LOG'!$L$7:$L$206))</f>
        <v/>
      </c>
      <c r="P89" s="59">
        <f>IF(OR(A89="",K89="",M89=""),"",M89-K89)</f>
        <v/>
      </c>
      <c r="Q89" s="55">
        <f>IF(A89="","",IF(D89="Complete","Closed",IF(M89="","Set fee",IF(M89&lt;'START HERE'!$I$7,"At risk",IF(M89&lt;'START HERE'!$I$7+'START HERE'!$I$8,"Watch","On track")))))</f>
        <v/>
      </c>
      <c r="R89" s="60" t="n"/>
    </row>
    <row r="90" ht="21.75" customHeight="1" s="31">
      <c r="A90" s="60" t="n"/>
      <c r="B90" s="60" t="n"/>
      <c r="C90" s="60" t="n"/>
      <c r="D90" s="60" t="n"/>
      <c r="E90" s="61" t="n"/>
      <c r="F90" s="61" t="n"/>
      <c r="G90" s="62" t="n"/>
      <c r="H90" s="63" t="n"/>
      <c r="I90" s="62" t="n"/>
      <c r="J90" s="57">
        <f>IF(OR(A90="",H90="",I90=""),"",H90*I90)</f>
        <v/>
      </c>
      <c r="K90" s="59">
        <f>IF(OR(A90="",G90&lt;=0,J90=""),"",(G90-J90)/G90)</f>
        <v/>
      </c>
      <c r="L90" s="57">
        <f>IF(A90="","",IF(D90="Complete",O90,O90+MAX(0,H90-N90)*I90))</f>
        <v/>
      </c>
      <c r="M90" s="59">
        <f>IF(OR(A90="",G90&lt;=0,L90=""),"",(G90-L90)/G90)</f>
        <v/>
      </c>
      <c r="N90" s="58">
        <f>IF(A90="","",SUMIF('TIME LOG'!$C$7:$C$206,A90,'TIME LOG'!$G$7:$G$206)+SUMIF('SCOPE LOG'!$C$7:$C$206,A90,'SCOPE LOG'!$I$7:$I$206))</f>
        <v/>
      </c>
      <c r="O90" s="57">
        <f>IF(A90="","",SUMIF('TIME LOG'!$C$7:$C$206,A90,'TIME LOG'!$I$7:$I$206)+SUMIF('SCOPE LOG'!$C$7:$C$206,A90,'SCOPE LOG'!$L$7:$L$206))</f>
        <v/>
      </c>
      <c r="P90" s="59">
        <f>IF(OR(A90="",K90="",M90=""),"",M90-K90)</f>
        <v/>
      </c>
      <c r="Q90" s="55">
        <f>IF(A90="","",IF(D90="Complete","Closed",IF(M90="","Set fee",IF(M90&lt;'START HERE'!$I$7,"At risk",IF(M90&lt;'START HERE'!$I$7+'START HERE'!$I$8,"Watch","On track")))))</f>
        <v/>
      </c>
      <c r="R90" s="60" t="n"/>
    </row>
    <row r="91" ht="21.75" customHeight="1" s="31">
      <c r="A91" s="60" t="n"/>
      <c r="B91" s="60" t="n"/>
      <c r="C91" s="60" t="n"/>
      <c r="D91" s="60" t="n"/>
      <c r="E91" s="61" t="n"/>
      <c r="F91" s="61" t="n"/>
      <c r="G91" s="62" t="n"/>
      <c r="H91" s="63" t="n"/>
      <c r="I91" s="62" t="n"/>
      <c r="J91" s="57">
        <f>IF(OR(A91="",H91="",I91=""),"",H91*I91)</f>
        <v/>
      </c>
      <c r="K91" s="59">
        <f>IF(OR(A91="",G91&lt;=0,J91=""),"",(G91-J91)/G91)</f>
        <v/>
      </c>
      <c r="L91" s="57">
        <f>IF(A91="","",IF(D91="Complete",O91,O91+MAX(0,H91-N91)*I91))</f>
        <v/>
      </c>
      <c r="M91" s="59">
        <f>IF(OR(A91="",G91&lt;=0,L91=""),"",(G91-L91)/G91)</f>
        <v/>
      </c>
      <c r="N91" s="58">
        <f>IF(A91="","",SUMIF('TIME LOG'!$C$7:$C$206,A91,'TIME LOG'!$G$7:$G$206)+SUMIF('SCOPE LOG'!$C$7:$C$206,A91,'SCOPE LOG'!$I$7:$I$206))</f>
        <v/>
      </c>
      <c r="O91" s="57">
        <f>IF(A91="","",SUMIF('TIME LOG'!$C$7:$C$206,A91,'TIME LOG'!$I$7:$I$206)+SUMIF('SCOPE LOG'!$C$7:$C$206,A91,'SCOPE LOG'!$L$7:$L$206))</f>
        <v/>
      </c>
      <c r="P91" s="59">
        <f>IF(OR(A91="",K91="",M91=""),"",M91-K91)</f>
        <v/>
      </c>
      <c r="Q91" s="55">
        <f>IF(A91="","",IF(D91="Complete","Closed",IF(M91="","Set fee",IF(M91&lt;'START HERE'!$I$7,"At risk",IF(M91&lt;'START HERE'!$I$7+'START HERE'!$I$8,"Watch","On track")))))</f>
        <v/>
      </c>
      <c r="R91" s="60" t="n"/>
    </row>
    <row r="92" ht="21.75" customHeight="1" s="31">
      <c r="A92" s="60" t="n"/>
      <c r="B92" s="60" t="n"/>
      <c r="C92" s="60" t="n"/>
      <c r="D92" s="60" t="n"/>
      <c r="E92" s="61" t="n"/>
      <c r="F92" s="61" t="n"/>
      <c r="G92" s="62" t="n"/>
      <c r="H92" s="63" t="n"/>
      <c r="I92" s="62" t="n"/>
      <c r="J92" s="57">
        <f>IF(OR(A92="",H92="",I92=""),"",H92*I92)</f>
        <v/>
      </c>
      <c r="K92" s="59">
        <f>IF(OR(A92="",G92&lt;=0,J92=""),"",(G92-J92)/G92)</f>
        <v/>
      </c>
      <c r="L92" s="57">
        <f>IF(A92="","",IF(D92="Complete",O92,O92+MAX(0,H92-N92)*I92))</f>
        <v/>
      </c>
      <c r="M92" s="59">
        <f>IF(OR(A92="",G92&lt;=0,L92=""),"",(G92-L92)/G92)</f>
        <v/>
      </c>
      <c r="N92" s="58">
        <f>IF(A92="","",SUMIF('TIME LOG'!$C$7:$C$206,A92,'TIME LOG'!$G$7:$G$206)+SUMIF('SCOPE LOG'!$C$7:$C$206,A92,'SCOPE LOG'!$I$7:$I$206))</f>
        <v/>
      </c>
      <c r="O92" s="57">
        <f>IF(A92="","",SUMIF('TIME LOG'!$C$7:$C$206,A92,'TIME LOG'!$I$7:$I$206)+SUMIF('SCOPE LOG'!$C$7:$C$206,A92,'SCOPE LOG'!$L$7:$L$206))</f>
        <v/>
      </c>
      <c r="P92" s="59">
        <f>IF(OR(A92="",K92="",M92=""),"",M92-K92)</f>
        <v/>
      </c>
      <c r="Q92" s="55">
        <f>IF(A92="","",IF(D92="Complete","Closed",IF(M92="","Set fee",IF(M92&lt;'START HERE'!$I$7,"At risk",IF(M92&lt;'START HERE'!$I$7+'START HERE'!$I$8,"Watch","On track")))))</f>
        <v/>
      </c>
      <c r="R92" s="60" t="n"/>
    </row>
    <row r="93" ht="21.75" customHeight="1" s="31">
      <c r="A93" s="60" t="n"/>
      <c r="B93" s="60" t="n"/>
      <c r="C93" s="60" t="n"/>
      <c r="D93" s="60" t="n"/>
      <c r="E93" s="61" t="n"/>
      <c r="F93" s="61" t="n"/>
      <c r="G93" s="62" t="n"/>
      <c r="H93" s="63" t="n"/>
      <c r="I93" s="62" t="n"/>
      <c r="J93" s="57">
        <f>IF(OR(A93="",H93="",I93=""),"",H93*I93)</f>
        <v/>
      </c>
      <c r="K93" s="59">
        <f>IF(OR(A93="",G93&lt;=0,J93=""),"",(G93-J93)/G93)</f>
        <v/>
      </c>
      <c r="L93" s="57">
        <f>IF(A93="","",IF(D93="Complete",O93,O93+MAX(0,H93-N93)*I93))</f>
        <v/>
      </c>
      <c r="M93" s="59">
        <f>IF(OR(A93="",G93&lt;=0,L93=""),"",(G93-L93)/G93)</f>
        <v/>
      </c>
      <c r="N93" s="58">
        <f>IF(A93="","",SUMIF('TIME LOG'!$C$7:$C$206,A93,'TIME LOG'!$G$7:$G$206)+SUMIF('SCOPE LOG'!$C$7:$C$206,A93,'SCOPE LOG'!$I$7:$I$206))</f>
        <v/>
      </c>
      <c r="O93" s="57">
        <f>IF(A93="","",SUMIF('TIME LOG'!$C$7:$C$206,A93,'TIME LOG'!$I$7:$I$206)+SUMIF('SCOPE LOG'!$C$7:$C$206,A93,'SCOPE LOG'!$L$7:$L$206))</f>
        <v/>
      </c>
      <c r="P93" s="59">
        <f>IF(OR(A93="",K93="",M93=""),"",M93-K93)</f>
        <v/>
      </c>
      <c r="Q93" s="55">
        <f>IF(A93="","",IF(D93="Complete","Closed",IF(M93="","Set fee",IF(M93&lt;'START HERE'!$I$7,"At risk",IF(M93&lt;'START HERE'!$I$7+'START HERE'!$I$8,"Watch","On track")))))</f>
        <v/>
      </c>
      <c r="R93" s="60" t="n"/>
    </row>
    <row r="94" ht="21.75" customHeight="1" s="31">
      <c r="A94" s="60" t="n"/>
      <c r="B94" s="60" t="n"/>
      <c r="C94" s="60" t="n"/>
      <c r="D94" s="60" t="n"/>
      <c r="E94" s="61" t="n"/>
      <c r="F94" s="61" t="n"/>
      <c r="G94" s="62" t="n"/>
      <c r="H94" s="63" t="n"/>
      <c r="I94" s="62" t="n"/>
      <c r="J94" s="57">
        <f>IF(OR(A94="",H94="",I94=""),"",H94*I94)</f>
        <v/>
      </c>
      <c r="K94" s="59">
        <f>IF(OR(A94="",G94&lt;=0,J94=""),"",(G94-J94)/G94)</f>
        <v/>
      </c>
      <c r="L94" s="57">
        <f>IF(A94="","",IF(D94="Complete",O94,O94+MAX(0,H94-N94)*I94))</f>
        <v/>
      </c>
      <c r="M94" s="59">
        <f>IF(OR(A94="",G94&lt;=0,L94=""),"",(G94-L94)/G94)</f>
        <v/>
      </c>
      <c r="N94" s="58">
        <f>IF(A94="","",SUMIF('TIME LOG'!$C$7:$C$206,A94,'TIME LOG'!$G$7:$G$206)+SUMIF('SCOPE LOG'!$C$7:$C$206,A94,'SCOPE LOG'!$I$7:$I$206))</f>
        <v/>
      </c>
      <c r="O94" s="57">
        <f>IF(A94="","",SUMIF('TIME LOG'!$C$7:$C$206,A94,'TIME LOG'!$I$7:$I$206)+SUMIF('SCOPE LOG'!$C$7:$C$206,A94,'SCOPE LOG'!$L$7:$L$206))</f>
        <v/>
      </c>
      <c r="P94" s="59">
        <f>IF(OR(A94="",K94="",M94=""),"",M94-K94)</f>
        <v/>
      </c>
      <c r="Q94" s="55">
        <f>IF(A94="","",IF(D94="Complete","Closed",IF(M94="","Set fee",IF(M94&lt;'START HERE'!$I$7,"At risk",IF(M94&lt;'START HERE'!$I$7+'START HERE'!$I$8,"Watch","On track")))))</f>
        <v/>
      </c>
      <c r="R94" s="60" t="n"/>
    </row>
    <row r="95" ht="21.75" customHeight="1" s="31">
      <c r="A95" s="60" t="n"/>
      <c r="B95" s="60" t="n"/>
      <c r="C95" s="60" t="n"/>
      <c r="D95" s="60" t="n"/>
      <c r="E95" s="61" t="n"/>
      <c r="F95" s="61" t="n"/>
      <c r="G95" s="62" t="n"/>
      <c r="H95" s="63" t="n"/>
      <c r="I95" s="62" t="n"/>
      <c r="J95" s="57">
        <f>IF(OR(A95="",H95="",I95=""),"",H95*I95)</f>
        <v/>
      </c>
      <c r="K95" s="59">
        <f>IF(OR(A95="",G95&lt;=0,J95=""),"",(G95-J95)/G95)</f>
        <v/>
      </c>
      <c r="L95" s="57">
        <f>IF(A95="","",IF(D95="Complete",O95,O95+MAX(0,H95-N95)*I95))</f>
        <v/>
      </c>
      <c r="M95" s="59">
        <f>IF(OR(A95="",G95&lt;=0,L95=""),"",(G95-L95)/G95)</f>
        <v/>
      </c>
      <c r="N95" s="58">
        <f>IF(A95="","",SUMIF('TIME LOG'!$C$7:$C$206,A95,'TIME LOG'!$G$7:$G$206)+SUMIF('SCOPE LOG'!$C$7:$C$206,A95,'SCOPE LOG'!$I$7:$I$206))</f>
        <v/>
      </c>
      <c r="O95" s="57">
        <f>IF(A95="","",SUMIF('TIME LOG'!$C$7:$C$206,A95,'TIME LOG'!$I$7:$I$206)+SUMIF('SCOPE LOG'!$C$7:$C$206,A95,'SCOPE LOG'!$L$7:$L$206))</f>
        <v/>
      </c>
      <c r="P95" s="59">
        <f>IF(OR(A95="",K95="",M95=""),"",M95-K95)</f>
        <v/>
      </c>
      <c r="Q95" s="55">
        <f>IF(A95="","",IF(D95="Complete","Closed",IF(M95="","Set fee",IF(M95&lt;'START HERE'!$I$7,"At risk",IF(M95&lt;'START HERE'!$I$7+'START HERE'!$I$8,"Watch","On track")))))</f>
        <v/>
      </c>
      <c r="R95" s="60" t="n"/>
    </row>
    <row r="96" ht="21.75" customHeight="1" s="31">
      <c r="A96" s="60" t="n"/>
      <c r="B96" s="60" t="n"/>
      <c r="C96" s="60" t="n"/>
      <c r="D96" s="60" t="n"/>
      <c r="E96" s="61" t="n"/>
      <c r="F96" s="61" t="n"/>
      <c r="G96" s="62" t="n"/>
      <c r="H96" s="63" t="n"/>
      <c r="I96" s="62" t="n"/>
      <c r="J96" s="57">
        <f>IF(OR(A96="",H96="",I96=""),"",H96*I96)</f>
        <v/>
      </c>
      <c r="K96" s="59">
        <f>IF(OR(A96="",G96&lt;=0,J96=""),"",(G96-J96)/G96)</f>
        <v/>
      </c>
      <c r="L96" s="57">
        <f>IF(A96="","",IF(D96="Complete",O96,O96+MAX(0,H96-N96)*I96))</f>
        <v/>
      </c>
      <c r="M96" s="59">
        <f>IF(OR(A96="",G96&lt;=0,L96=""),"",(G96-L96)/G96)</f>
        <v/>
      </c>
      <c r="N96" s="58">
        <f>IF(A96="","",SUMIF('TIME LOG'!$C$7:$C$206,A96,'TIME LOG'!$G$7:$G$206)+SUMIF('SCOPE LOG'!$C$7:$C$206,A96,'SCOPE LOG'!$I$7:$I$206))</f>
        <v/>
      </c>
      <c r="O96" s="57">
        <f>IF(A96="","",SUMIF('TIME LOG'!$C$7:$C$206,A96,'TIME LOG'!$I$7:$I$206)+SUMIF('SCOPE LOG'!$C$7:$C$206,A96,'SCOPE LOG'!$L$7:$L$206))</f>
        <v/>
      </c>
      <c r="P96" s="59">
        <f>IF(OR(A96="",K96="",M96=""),"",M96-K96)</f>
        <v/>
      </c>
      <c r="Q96" s="55">
        <f>IF(A96="","",IF(D96="Complete","Closed",IF(M96="","Set fee",IF(M96&lt;'START HERE'!$I$7,"At risk",IF(M96&lt;'START HERE'!$I$7+'START HERE'!$I$8,"Watch","On track")))))</f>
        <v/>
      </c>
      <c r="R96" s="60" t="n"/>
    </row>
    <row r="97" ht="21.75" customHeight="1" s="31">
      <c r="A97" s="60" t="n"/>
      <c r="B97" s="60" t="n"/>
      <c r="C97" s="60" t="n"/>
      <c r="D97" s="60" t="n"/>
      <c r="E97" s="61" t="n"/>
      <c r="F97" s="61" t="n"/>
      <c r="G97" s="62" t="n"/>
      <c r="H97" s="63" t="n"/>
      <c r="I97" s="62" t="n"/>
      <c r="J97" s="57">
        <f>IF(OR(A97="",H97="",I97=""),"",H97*I97)</f>
        <v/>
      </c>
      <c r="K97" s="59">
        <f>IF(OR(A97="",G97&lt;=0,J97=""),"",(G97-J97)/G97)</f>
        <v/>
      </c>
      <c r="L97" s="57">
        <f>IF(A97="","",IF(D97="Complete",O97,O97+MAX(0,H97-N97)*I97))</f>
        <v/>
      </c>
      <c r="M97" s="59">
        <f>IF(OR(A97="",G97&lt;=0,L97=""),"",(G97-L97)/G97)</f>
        <v/>
      </c>
      <c r="N97" s="58">
        <f>IF(A97="","",SUMIF('TIME LOG'!$C$7:$C$206,A97,'TIME LOG'!$G$7:$G$206)+SUMIF('SCOPE LOG'!$C$7:$C$206,A97,'SCOPE LOG'!$I$7:$I$206))</f>
        <v/>
      </c>
      <c r="O97" s="57">
        <f>IF(A97="","",SUMIF('TIME LOG'!$C$7:$C$206,A97,'TIME LOG'!$I$7:$I$206)+SUMIF('SCOPE LOG'!$C$7:$C$206,A97,'SCOPE LOG'!$L$7:$L$206))</f>
        <v/>
      </c>
      <c r="P97" s="59">
        <f>IF(OR(A97="",K97="",M97=""),"",M97-K97)</f>
        <v/>
      </c>
      <c r="Q97" s="55">
        <f>IF(A97="","",IF(D97="Complete","Closed",IF(M97="","Set fee",IF(M97&lt;'START HERE'!$I$7,"At risk",IF(M97&lt;'START HERE'!$I$7+'START HERE'!$I$8,"Watch","On track")))))</f>
        <v/>
      </c>
      <c r="R97" s="60" t="n"/>
    </row>
    <row r="98" ht="21.75" customHeight="1" s="31">
      <c r="A98" s="60" t="n"/>
      <c r="B98" s="60" t="n"/>
      <c r="C98" s="60" t="n"/>
      <c r="D98" s="60" t="n"/>
      <c r="E98" s="61" t="n"/>
      <c r="F98" s="61" t="n"/>
      <c r="G98" s="62" t="n"/>
      <c r="H98" s="63" t="n"/>
      <c r="I98" s="62" t="n"/>
      <c r="J98" s="57">
        <f>IF(OR(A98="",H98="",I98=""),"",H98*I98)</f>
        <v/>
      </c>
      <c r="K98" s="59">
        <f>IF(OR(A98="",G98&lt;=0,J98=""),"",(G98-J98)/G98)</f>
        <v/>
      </c>
      <c r="L98" s="57">
        <f>IF(A98="","",IF(D98="Complete",O98,O98+MAX(0,H98-N98)*I98))</f>
        <v/>
      </c>
      <c r="M98" s="59">
        <f>IF(OR(A98="",G98&lt;=0,L98=""),"",(G98-L98)/G98)</f>
        <v/>
      </c>
      <c r="N98" s="58">
        <f>IF(A98="","",SUMIF('TIME LOG'!$C$7:$C$206,A98,'TIME LOG'!$G$7:$G$206)+SUMIF('SCOPE LOG'!$C$7:$C$206,A98,'SCOPE LOG'!$I$7:$I$206))</f>
        <v/>
      </c>
      <c r="O98" s="57">
        <f>IF(A98="","",SUMIF('TIME LOG'!$C$7:$C$206,A98,'TIME LOG'!$I$7:$I$206)+SUMIF('SCOPE LOG'!$C$7:$C$206,A98,'SCOPE LOG'!$L$7:$L$206))</f>
        <v/>
      </c>
      <c r="P98" s="59">
        <f>IF(OR(A98="",K98="",M98=""),"",M98-K98)</f>
        <v/>
      </c>
      <c r="Q98" s="55">
        <f>IF(A98="","",IF(D98="Complete","Closed",IF(M98="","Set fee",IF(M98&lt;'START HERE'!$I$7,"At risk",IF(M98&lt;'START HERE'!$I$7+'START HERE'!$I$8,"Watch","On track")))))</f>
        <v/>
      </c>
      <c r="R98" s="60" t="n"/>
    </row>
    <row r="99" ht="21.75" customHeight="1" s="31">
      <c r="A99" s="60" t="n"/>
      <c r="B99" s="60" t="n"/>
      <c r="C99" s="60" t="n"/>
      <c r="D99" s="60" t="n"/>
      <c r="E99" s="61" t="n"/>
      <c r="F99" s="61" t="n"/>
      <c r="G99" s="62" t="n"/>
      <c r="H99" s="63" t="n"/>
      <c r="I99" s="62" t="n"/>
      <c r="J99" s="57">
        <f>IF(OR(A99="",H99="",I99=""),"",H99*I99)</f>
        <v/>
      </c>
      <c r="K99" s="59">
        <f>IF(OR(A99="",G99&lt;=0,J99=""),"",(G99-J99)/G99)</f>
        <v/>
      </c>
      <c r="L99" s="57">
        <f>IF(A99="","",IF(D99="Complete",O99,O99+MAX(0,H99-N99)*I99))</f>
        <v/>
      </c>
      <c r="M99" s="59">
        <f>IF(OR(A99="",G99&lt;=0,L99=""),"",(G99-L99)/G99)</f>
        <v/>
      </c>
      <c r="N99" s="58">
        <f>IF(A99="","",SUMIF('TIME LOG'!$C$7:$C$206,A99,'TIME LOG'!$G$7:$G$206)+SUMIF('SCOPE LOG'!$C$7:$C$206,A99,'SCOPE LOG'!$I$7:$I$206))</f>
        <v/>
      </c>
      <c r="O99" s="57">
        <f>IF(A99="","",SUMIF('TIME LOG'!$C$7:$C$206,A99,'TIME LOG'!$I$7:$I$206)+SUMIF('SCOPE LOG'!$C$7:$C$206,A99,'SCOPE LOG'!$L$7:$L$206))</f>
        <v/>
      </c>
      <c r="P99" s="59">
        <f>IF(OR(A99="",K99="",M99=""),"",M99-K99)</f>
        <v/>
      </c>
      <c r="Q99" s="55">
        <f>IF(A99="","",IF(D99="Complete","Closed",IF(M99="","Set fee",IF(M99&lt;'START HERE'!$I$7,"At risk",IF(M99&lt;'START HERE'!$I$7+'START HERE'!$I$8,"Watch","On track")))))</f>
        <v/>
      </c>
      <c r="R99" s="60" t="n"/>
    </row>
    <row r="100" ht="21.75" customHeight="1" s="31">
      <c r="A100" s="60" t="n"/>
      <c r="B100" s="60" t="n"/>
      <c r="C100" s="60" t="n"/>
      <c r="D100" s="60" t="n"/>
      <c r="E100" s="61" t="n"/>
      <c r="F100" s="61" t="n"/>
      <c r="G100" s="62" t="n"/>
      <c r="H100" s="63" t="n"/>
      <c r="I100" s="62" t="n"/>
      <c r="J100" s="57">
        <f>IF(OR(A100="",H100="",I100=""),"",H100*I100)</f>
        <v/>
      </c>
      <c r="K100" s="59">
        <f>IF(OR(A100="",G100&lt;=0,J100=""),"",(G100-J100)/G100)</f>
        <v/>
      </c>
      <c r="L100" s="57">
        <f>IF(A100="","",IF(D100="Complete",O100,O100+MAX(0,H100-N100)*I100))</f>
        <v/>
      </c>
      <c r="M100" s="59">
        <f>IF(OR(A100="",G100&lt;=0,L100=""),"",(G100-L100)/G100)</f>
        <v/>
      </c>
      <c r="N100" s="58">
        <f>IF(A100="","",SUMIF('TIME LOG'!$C$7:$C$206,A100,'TIME LOG'!$G$7:$G$206)+SUMIF('SCOPE LOG'!$C$7:$C$206,A100,'SCOPE LOG'!$I$7:$I$206))</f>
        <v/>
      </c>
      <c r="O100" s="57">
        <f>IF(A100="","",SUMIF('TIME LOG'!$C$7:$C$206,A100,'TIME LOG'!$I$7:$I$206)+SUMIF('SCOPE LOG'!$C$7:$C$206,A100,'SCOPE LOG'!$L$7:$L$206))</f>
        <v/>
      </c>
      <c r="P100" s="59">
        <f>IF(OR(A100="",K100="",M100=""),"",M100-K100)</f>
        <v/>
      </c>
      <c r="Q100" s="55">
        <f>IF(A100="","",IF(D100="Complete","Closed",IF(M100="","Set fee",IF(M100&lt;'START HERE'!$I$7,"At risk",IF(M100&lt;'START HERE'!$I$7+'START HERE'!$I$8,"Watch","On track")))))</f>
        <v/>
      </c>
      <c r="R100" s="60" t="n"/>
    </row>
    <row r="101" ht="21.75" customHeight="1" s="31">
      <c r="A101" s="60" t="n"/>
      <c r="B101" s="60" t="n"/>
      <c r="C101" s="60" t="n"/>
      <c r="D101" s="60" t="n"/>
      <c r="E101" s="61" t="n"/>
      <c r="F101" s="61" t="n"/>
      <c r="G101" s="62" t="n"/>
      <c r="H101" s="63" t="n"/>
      <c r="I101" s="62" t="n"/>
      <c r="J101" s="57">
        <f>IF(OR(A101="",H101="",I101=""),"",H101*I101)</f>
        <v/>
      </c>
      <c r="K101" s="59">
        <f>IF(OR(A101="",G101&lt;=0,J101=""),"",(G101-J101)/G101)</f>
        <v/>
      </c>
      <c r="L101" s="57">
        <f>IF(A101="","",IF(D101="Complete",O101,O101+MAX(0,H101-N101)*I101))</f>
        <v/>
      </c>
      <c r="M101" s="59">
        <f>IF(OR(A101="",G101&lt;=0,L101=""),"",(G101-L101)/G101)</f>
        <v/>
      </c>
      <c r="N101" s="58">
        <f>IF(A101="","",SUMIF('TIME LOG'!$C$7:$C$206,A101,'TIME LOG'!$G$7:$G$206)+SUMIF('SCOPE LOG'!$C$7:$C$206,A101,'SCOPE LOG'!$I$7:$I$206))</f>
        <v/>
      </c>
      <c r="O101" s="57">
        <f>IF(A101="","",SUMIF('TIME LOG'!$C$7:$C$206,A101,'TIME LOG'!$I$7:$I$206)+SUMIF('SCOPE LOG'!$C$7:$C$206,A101,'SCOPE LOG'!$L$7:$L$206))</f>
        <v/>
      </c>
      <c r="P101" s="59">
        <f>IF(OR(A101="",K101="",M101=""),"",M101-K101)</f>
        <v/>
      </c>
      <c r="Q101" s="55">
        <f>IF(A101="","",IF(D101="Complete","Closed",IF(M101="","Set fee",IF(M101&lt;'START HERE'!$I$7,"At risk",IF(M101&lt;'START HERE'!$I$7+'START HERE'!$I$8,"Watch","On track")))))</f>
        <v/>
      </c>
      <c r="R101" s="60" t="n"/>
    </row>
    <row r="102" ht="21.75" customHeight="1" s="31">
      <c r="A102" s="60" t="n"/>
      <c r="B102" s="60" t="n"/>
      <c r="C102" s="60" t="n"/>
      <c r="D102" s="60" t="n"/>
      <c r="E102" s="61" t="n"/>
      <c r="F102" s="61" t="n"/>
      <c r="G102" s="62" t="n"/>
      <c r="H102" s="63" t="n"/>
      <c r="I102" s="62" t="n"/>
      <c r="J102" s="57">
        <f>IF(OR(A102="",H102="",I102=""),"",H102*I102)</f>
        <v/>
      </c>
      <c r="K102" s="59">
        <f>IF(OR(A102="",G102&lt;=0,J102=""),"",(G102-J102)/G102)</f>
        <v/>
      </c>
      <c r="L102" s="57">
        <f>IF(A102="","",IF(D102="Complete",O102,O102+MAX(0,H102-N102)*I102))</f>
        <v/>
      </c>
      <c r="M102" s="59">
        <f>IF(OR(A102="",G102&lt;=0,L102=""),"",(G102-L102)/G102)</f>
        <v/>
      </c>
      <c r="N102" s="58">
        <f>IF(A102="","",SUMIF('TIME LOG'!$C$7:$C$206,A102,'TIME LOG'!$G$7:$G$206)+SUMIF('SCOPE LOG'!$C$7:$C$206,A102,'SCOPE LOG'!$I$7:$I$206))</f>
        <v/>
      </c>
      <c r="O102" s="57">
        <f>IF(A102="","",SUMIF('TIME LOG'!$C$7:$C$206,A102,'TIME LOG'!$I$7:$I$206)+SUMIF('SCOPE LOG'!$C$7:$C$206,A102,'SCOPE LOG'!$L$7:$L$206))</f>
        <v/>
      </c>
      <c r="P102" s="59">
        <f>IF(OR(A102="",K102="",M102=""),"",M102-K102)</f>
        <v/>
      </c>
      <c r="Q102" s="55">
        <f>IF(A102="","",IF(D102="Complete","Closed",IF(M102="","Set fee",IF(M102&lt;'START HERE'!$I$7,"At risk",IF(M102&lt;'START HERE'!$I$7+'START HERE'!$I$8,"Watch","On track")))))</f>
        <v/>
      </c>
      <c r="R102" s="60" t="n"/>
    </row>
    <row r="103" ht="21.75" customHeight="1" s="31">
      <c r="A103" s="60" t="n"/>
      <c r="B103" s="60" t="n"/>
      <c r="C103" s="60" t="n"/>
      <c r="D103" s="60" t="n"/>
      <c r="E103" s="61" t="n"/>
      <c r="F103" s="61" t="n"/>
      <c r="G103" s="62" t="n"/>
      <c r="H103" s="63" t="n"/>
      <c r="I103" s="62" t="n"/>
      <c r="J103" s="57">
        <f>IF(OR(A103="",H103="",I103=""),"",H103*I103)</f>
        <v/>
      </c>
      <c r="K103" s="59">
        <f>IF(OR(A103="",G103&lt;=0,J103=""),"",(G103-J103)/G103)</f>
        <v/>
      </c>
      <c r="L103" s="57">
        <f>IF(A103="","",IF(D103="Complete",O103,O103+MAX(0,H103-N103)*I103))</f>
        <v/>
      </c>
      <c r="M103" s="59">
        <f>IF(OR(A103="",G103&lt;=0,L103=""),"",(G103-L103)/G103)</f>
        <v/>
      </c>
      <c r="N103" s="58">
        <f>IF(A103="","",SUMIF('TIME LOG'!$C$7:$C$206,A103,'TIME LOG'!$G$7:$G$206)+SUMIF('SCOPE LOG'!$C$7:$C$206,A103,'SCOPE LOG'!$I$7:$I$206))</f>
        <v/>
      </c>
      <c r="O103" s="57">
        <f>IF(A103="","",SUMIF('TIME LOG'!$C$7:$C$206,A103,'TIME LOG'!$I$7:$I$206)+SUMIF('SCOPE LOG'!$C$7:$C$206,A103,'SCOPE LOG'!$L$7:$L$206))</f>
        <v/>
      </c>
      <c r="P103" s="59">
        <f>IF(OR(A103="",K103="",M103=""),"",M103-K103)</f>
        <v/>
      </c>
      <c r="Q103" s="55">
        <f>IF(A103="","",IF(D103="Complete","Closed",IF(M103="","Set fee",IF(M103&lt;'START HERE'!$I$7,"At risk",IF(M103&lt;'START HERE'!$I$7+'START HERE'!$I$8,"Watch","On track")))))</f>
        <v/>
      </c>
      <c r="R103" s="60" t="n"/>
    </row>
    <row r="104" ht="21.75" customHeight="1" s="31">
      <c r="A104" s="60" t="n"/>
      <c r="B104" s="60" t="n"/>
      <c r="C104" s="60" t="n"/>
      <c r="D104" s="60" t="n"/>
      <c r="E104" s="61" t="n"/>
      <c r="F104" s="61" t="n"/>
      <c r="G104" s="62" t="n"/>
      <c r="H104" s="63" t="n"/>
      <c r="I104" s="62" t="n"/>
      <c r="J104" s="57">
        <f>IF(OR(A104="",H104="",I104=""),"",H104*I104)</f>
        <v/>
      </c>
      <c r="K104" s="59">
        <f>IF(OR(A104="",G104&lt;=0,J104=""),"",(G104-J104)/G104)</f>
        <v/>
      </c>
      <c r="L104" s="57">
        <f>IF(A104="","",IF(D104="Complete",O104,O104+MAX(0,H104-N104)*I104))</f>
        <v/>
      </c>
      <c r="M104" s="59">
        <f>IF(OR(A104="",G104&lt;=0,L104=""),"",(G104-L104)/G104)</f>
        <v/>
      </c>
      <c r="N104" s="58">
        <f>IF(A104="","",SUMIF('TIME LOG'!$C$7:$C$206,A104,'TIME LOG'!$G$7:$G$206)+SUMIF('SCOPE LOG'!$C$7:$C$206,A104,'SCOPE LOG'!$I$7:$I$206))</f>
        <v/>
      </c>
      <c r="O104" s="57">
        <f>IF(A104="","",SUMIF('TIME LOG'!$C$7:$C$206,A104,'TIME LOG'!$I$7:$I$206)+SUMIF('SCOPE LOG'!$C$7:$C$206,A104,'SCOPE LOG'!$L$7:$L$206))</f>
        <v/>
      </c>
      <c r="P104" s="59">
        <f>IF(OR(A104="",K104="",M104=""),"",M104-K104)</f>
        <v/>
      </c>
      <c r="Q104" s="55">
        <f>IF(A104="","",IF(D104="Complete","Closed",IF(M104="","Set fee",IF(M104&lt;'START HERE'!$I$7,"At risk",IF(M104&lt;'START HERE'!$I$7+'START HERE'!$I$8,"Watch","On track")))))</f>
        <v/>
      </c>
      <c r="R104" s="60" t="n"/>
    </row>
    <row r="105" ht="21.75" customHeight="1" s="31">
      <c r="A105" s="60" t="n"/>
      <c r="B105" s="60" t="n"/>
      <c r="C105" s="60" t="n"/>
      <c r="D105" s="60" t="n"/>
      <c r="E105" s="61" t="n"/>
      <c r="F105" s="61" t="n"/>
      <c r="G105" s="62" t="n"/>
      <c r="H105" s="63" t="n"/>
      <c r="I105" s="62" t="n"/>
      <c r="J105" s="57">
        <f>IF(OR(A105="",H105="",I105=""),"",H105*I105)</f>
        <v/>
      </c>
      <c r="K105" s="59">
        <f>IF(OR(A105="",G105&lt;=0,J105=""),"",(G105-J105)/G105)</f>
        <v/>
      </c>
      <c r="L105" s="57">
        <f>IF(A105="","",IF(D105="Complete",O105,O105+MAX(0,H105-N105)*I105))</f>
        <v/>
      </c>
      <c r="M105" s="59">
        <f>IF(OR(A105="",G105&lt;=0,L105=""),"",(G105-L105)/G105)</f>
        <v/>
      </c>
      <c r="N105" s="58">
        <f>IF(A105="","",SUMIF('TIME LOG'!$C$7:$C$206,A105,'TIME LOG'!$G$7:$G$206)+SUMIF('SCOPE LOG'!$C$7:$C$206,A105,'SCOPE LOG'!$I$7:$I$206))</f>
        <v/>
      </c>
      <c r="O105" s="57">
        <f>IF(A105="","",SUMIF('TIME LOG'!$C$7:$C$206,A105,'TIME LOG'!$I$7:$I$206)+SUMIF('SCOPE LOG'!$C$7:$C$206,A105,'SCOPE LOG'!$L$7:$L$206))</f>
        <v/>
      </c>
      <c r="P105" s="59">
        <f>IF(OR(A105="",K105="",M105=""),"",M105-K105)</f>
        <v/>
      </c>
      <c r="Q105" s="55">
        <f>IF(A105="","",IF(D105="Complete","Closed",IF(M105="","Set fee",IF(M105&lt;'START HERE'!$I$7,"At risk",IF(M105&lt;'START HERE'!$I$7+'START HERE'!$I$8,"Watch","On track")))))</f>
        <v/>
      </c>
      <c r="R105" s="60" t="n"/>
    </row>
    <row r="106" ht="21.75" customHeight="1" s="31">
      <c r="A106" s="60" t="n"/>
      <c r="B106" s="60" t="n"/>
      <c r="C106" s="60" t="n"/>
      <c r="D106" s="60" t="n"/>
      <c r="E106" s="61" t="n"/>
      <c r="F106" s="61" t="n"/>
      <c r="G106" s="62" t="n"/>
      <c r="H106" s="63" t="n"/>
      <c r="I106" s="62" t="n"/>
      <c r="J106" s="57">
        <f>IF(OR(A106="",H106="",I106=""),"",H106*I106)</f>
        <v/>
      </c>
      <c r="K106" s="59">
        <f>IF(OR(A106="",G106&lt;=0,J106=""),"",(G106-J106)/G106)</f>
        <v/>
      </c>
      <c r="L106" s="57">
        <f>IF(A106="","",IF(D106="Complete",O106,O106+MAX(0,H106-N106)*I106))</f>
        <v/>
      </c>
      <c r="M106" s="59">
        <f>IF(OR(A106="",G106&lt;=0,L106=""),"",(G106-L106)/G106)</f>
        <v/>
      </c>
      <c r="N106" s="58">
        <f>IF(A106="","",SUMIF('TIME LOG'!$C$7:$C$206,A106,'TIME LOG'!$G$7:$G$206)+SUMIF('SCOPE LOG'!$C$7:$C$206,A106,'SCOPE LOG'!$I$7:$I$206))</f>
        <v/>
      </c>
      <c r="O106" s="57">
        <f>IF(A106="","",SUMIF('TIME LOG'!$C$7:$C$206,A106,'TIME LOG'!$I$7:$I$206)+SUMIF('SCOPE LOG'!$C$7:$C$206,A106,'SCOPE LOG'!$L$7:$L$206))</f>
        <v/>
      </c>
      <c r="P106" s="59">
        <f>IF(OR(A106="",K106="",M106=""),"",M106-K106)</f>
        <v/>
      </c>
      <c r="Q106" s="55">
        <f>IF(A106="","",IF(D106="Complete","Closed",IF(M106="","Set fee",IF(M106&lt;'START HERE'!$I$7,"At risk",IF(M106&lt;'START HERE'!$I$7+'START HERE'!$I$8,"Watch","On track")))))</f>
        <v/>
      </c>
      <c r="R106" s="60" t="n"/>
    </row>
    <row r="107" ht="21.75" customHeight="1" s="31">
      <c r="A107" s="60" t="n"/>
      <c r="B107" s="60" t="n"/>
      <c r="C107" s="60" t="n"/>
      <c r="D107" s="60" t="n"/>
      <c r="E107" s="61" t="n"/>
      <c r="F107" s="61" t="n"/>
      <c r="G107" s="62" t="n"/>
      <c r="H107" s="63" t="n"/>
      <c r="I107" s="62" t="n"/>
      <c r="J107" s="57">
        <f>IF(OR(A107="",H107="",I107=""),"",H107*I107)</f>
        <v/>
      </c>
      <c r="K107" s="59">
        <f>IF(OR(A107="",G107&lt;=0,J107=""),"",(G107-J107)/G107)</f>
        <v/>
      </c>
      <c r="L107" s="57">
        <f>IF(A107="","",IF(D107="Complete",O107,O107+MAX(0,H107-N107)*I107))</f>
        <v/>
      </c>
      <c r="M107" s="59">
        <f>IF(OR(A107="",G107&lt;=0,L107=""),"",(G107-L107)/G107)</f>
        <v/>
      </c>
      <c r="N107" s="58">
        <f>IF(A107="","",SUMIF('TIME LOG'!$C$7:$C$206,A107,'TIME LOG'!$G$7:$G$206)+SUMIF('SCOPE LOG'!$C$7:$C$206,A107,'SCOPE LOG'!$I$7:$I$206))</f>
        <v/>
      </c>
      <c r="O107" s="57">
        <f>IF(A107="","",SUMIF('TIME LOG'!$C$7:$C$206,A107,'TIME LOG'!$I$7:$I$206)+SUMIF('SCOPE LOG'!$C$7:$C$206,A107,'SCOPE LOG'!$L$7:$L$206))</f>
        <v/>
      </c>
      <c r="P107" s="59">
        <f>IF(OR(A107="",K107="",M107=""),"",M107-K107)</f>
        <v/>
      </c>
      <c r="Q107" s="55">
        <f>IF(A107="","",IF(D107="Complete","Closed",IF(M107="","Set fee",IF(M107&lt;'START HERE'!$I$7,"At risk",IF(M107&lt;'START HERE'!$I$7+'START HERE'!$I$8,"Watch","On track")))))</f>
        <v/>
      </c>
      <c r="R107" s="60" t="n"/>
    </row>
    <row r="108" ht="21.75" customHeight="1" s="31">
      <c r="A108" s="60" t="n"/>
      <c r="B108" s="60" t="n"/>
      <c r="C108" s="60" t="n"/>
      <c r="D108" s="60" t="n"/>
      <c r="E108" s="61" t="n"/>
      <c r="F108" s="61" t="n"/>
      <c r="G108" s="62" t="n"/>
      <c r="H108" s="63" t="n"/>
      <c r="I108" s="62" t="n"/>
      <c r="J108" s="57">
        <f>IF(OR(A108="",H108="",I108=""),"",H108*I108)</f>
        <v/>
      </c>
      <c r="K108" s="59">
        <f>IF(OR(A108="",G108&lt;=0,J108=""),"",(G108-J108)/G108)</f>
        <v/>
      </c>
      <c r="L108" s="57">
        <f>IF(A108="","",IF(D108="Complete",O108,O108+MAX(0,H108-N108)*I108))</f>
        <v/>
      </c>
      <c r="M108" s="59">
        <f>IF(OR(A108="",G108&lt;=0,L108=""),"",(G108-L108)/G108)</f>
        <v/>
      </c>
      <c r="N108" s="58">
        <f>IF(A108="","",SUMIF('TIME LOG'!$C$7:$C$206,A108,'TIME LOG'!$G$7:$G$206)+SUMIF('SCOPE LOG'!$C$7:$C$206,A108,'SCOPE LOG'!$I$7:$I$206))</f>
        <v/>
      </c>
      <c r="O108" s="57">
        <f>IF(A108="","",SUMIF('TIME LOG'!$C$7:$C$206,A108,'TIME LOG'!$I$7:$I$206)+SUMIF('SCOPE LOG'!$C$7:$C$206,A108,'SCOPE LOG'!$L$7:$L$206))</f>
        <v/>
      </c>
      <c r="P108" s="59">
        <f>IF(OR(A108="",K108="",M108=""),"",M108-K108)</f>
        <v/>
      </c>
      <c r="Q108" s="55">
        <f>IF(A108="","",IF(D108="Complete","Closed",IF(M108="","Set fee",IF(M108&lt;'START HERE'!$I$7,"At risk",IF(M108&lt;'START HERE'!$I$7+'START HERE'!$I$8,"Watch","On track")))))</f>
        <v/>
      </c>
      <c r="R108" s="60" t="n"/>
    </row>
    <row r="109" ht="21.75" customHeight="1" s="31">
      <c r="A109" s="60" t="n"/>
      <c r="B109" s="60" t="n"/>
      <c r="C109" s="60" t="n"/>
      <c r="D109" s="60" t="n"/>
      <c r="E109" s="61" t="n"/>
      <c r="F109" s="61" t="n"/>
      <c r="G109" s="62" t="n"/>
      <c r="H109" s="63" t="n"/>
      <c r="I109" s="62" t="n"/>
      <c r="J109" s="57">
        <f>IF(OR(A109="",H109="",I109=""),"",H109*I109)</f>
        <v/>
      </c>
      <c r="K109" s="59">
        <f>IF(OR(A109="",G109&lt;=0,J109=""),"",(G109-J109)/G109)</f>
        <v/>
      </c>
      <c r="L109" s="57">
        <f>IF(A109="","",IF(D109="Complete",O109,O109+MAX(0,H109-N109)*I109))</f>
        <v/>
      </c>
      <c r="M109" s="59">
        <f>IF(OR(A109="",G109&lt;=0,L109=""),"",(G109-L109)/G109)</f>
        <v/>
      </c>
      <c r="N109" s="58">
        <f>IF(A109="","",SUMIF('TIME LOG'!$C$7:$C$206,A109,'TIME LOG'!$G$7:$G$206)+SUMIF('SCOPE LOG'!$C$7:$C$206,A109,'SCOPE LOG'!$I$7:$I$206))</f>
        <v/>
      </c>
      <c r="O109" s="57">
        <f>IF(A109="","",SUMIF('TIME LOG'!$C$7:$C$206,A109,'TIME LOG'!$I$7:$I$206)+SUMIF('SCOPE LOG'!$C$7:$C$206,A109,'SCOPE LOG'!$L$7:$L$206))</f>
        <v/>
      </c>
      <c r="P109" s="59">
        <f>IF(OR(A109="",K109="",M109=""),"",M109-K109)</f>
        <v/>
      </c>
      <c r="Q109" s="55">
        <f>IF(A109="","",IF(D109="Complete","Closed",IF(M109="","Set fee",IF(M109&lt;'START HERE'!$I$7,"At risk",IF(M109&lt;'START HERE'!$I$7+'START HERE'!$I$8,"Watch","On track")))))</f>
        <v/>
      </c>
      <c r="R109" s="60" t="n"/>
    </row>
    <row r="110" ht="21.75" customHeight="1" s="31">
      <c r="A110" s="60" t="n"/>
      <c r="B110" s="60" t="n"/>
      <c r="C110" s="60" t="n"/>
      <c r="D110" s="60" t="n"/>
      <c r="E110" s="61" t="n"/>
      <c r="F110" s="61" t="n"/>
      <c r="G110" s="62" t="n"/>
      <c r="H110" s="63" t="n"/>
      <c r="I110" s="62" t="n"/>
      <c r="J110" s="57">
        <f>IF(OR(A110="",H110="",I110=""),"",H110*I110)</f>
        <v/>
      </c>
      <c r="K110" s="59">
        <f>IF(OR(A110="",G110&lt;=0,J110=""),"",(G110-J110)/G110)</f>
        <v/>
      </c>
      <c r="L110" s="57">
        <f>IF(A110="","",IF(D110="Complete",O110,O110+MAX(0,H110-N110)*I110))</f>
        <v/>
      </c>
      <c r="M110" s="59">
        <f>IF(OR(A110="",G110&lt;=0,L110=""),"",(G110-L110)/G110)</f>
        <v/>
      </c>
      <c r="N110" s="58">
        <f>IF(A110="","",SUMIF('TIME LOG'!$C$7:$C$206,A110,'TIME LOG'!$G$7:$G$206)+SUMIF('SCOPE LOG'!$C$7:$C$206,A110,'SCOPE LOG'!$I$7:$I$206))</f>
        <v/>
      </c>
      <c r="O110" s="57">
        <f>IF(A110="","",SUMIF('TIME LOG'!$C$7:$C$206,A110,'TIME LOG'!$I$7:$I$206)+SUMIF('SCOPE LOG'!$C$7:$C$206,A110,'SCOPE LOG'!$L$7:$L$206))</f>
        <v/>
      </c>
      <c r="P110" s="59">
        <f>IF(OR(A110="",K110="",M110=""),"",M110-K110)</f>
        <v/>
      </c>
      <c r="Q110" s="55">
        <f>IF(A110="","",IF(D110="Complete","Closed",IF(M110="","Set fee",IF(M110&lt;'START HERE'!$I$7,"At risk",IF(M110&lt;'START HERE'!$I$7+'START HERE'!$I$8,"Watch","On track")))))</f>
        <v/>
      </c>
      <c r="R110" s="60" t="n"/>
    </row>
    <row r="111" ht="21.75" customHeight="1" s="31">
      <c r="A111" s="60" t="n"/>
      <c r="B111" s="60" t="n"/>
      <c r="C111" s="60" t="n"/>
      <c r="D111" s="60" t="n"/>
      <c r="E111" s="61" t="n"/>
      <c r="F111" s="61" t="n"/>
      <c r="G111" s="62" t="n"/>
      <c r="H111" s="63" t="n"/>
      <c r="I111" s="62" t="n"/>
      <c r="J111" s="57">
        <f>IF(OR(A111="",H111="",I111=""),"",H111*I111)</f>
        <v/>
      </c>
      <c r="K111" s="59">
        <f>IF(OR(A111="",G111&lt;=0,J111=""),"",(G111-J111)/G111)</f>
        <v/>
      </c>
      <c r="L111" s="57">
        <f>IF(A111="","",IF(D111="Complete",O111,O111+MAX(0,H111-N111)*I111))</f>
        <v/>
      </c>
      <c r="M111" s="59">
        <f>IF(OR(A111="",G111&lt;=0,L111=""),"",(G111-L111)/G111)</f>
        <v/>
      </c>
      <c r="N111" s="58">
        <f>IF(A111="","",SUMIF('TIME LOG'!$C$7:$C$206,A111,'TIME LOG'!$G$7:$G$206)+SUMIF('SCOPE LOG'!$C$7:$C$206,A111,'SCOPE LOG'!$I$7:$I$206))</f>
        <v/>
      </c>
      <c r="O111" s="57">
        <f>IF(A111="","",SUMIF('TIME LOG'!$C$7:$C$206,A111,'TIME LOG'!$I$7:$I$206)+SUMIF('SCOPE LOG'!$C$7:$C$206,A111,'SCOPE LOG'!$L$7:$L$206))</f>
        <v/>
      </c>
      <c r="P111" s="59">
        <f>IF(OR(A111="",K111="",M111=""),"",M111-K111)</f>
        <v/>
      </c>
      <c r="Q111" s="55">
        <f>IF(A111="","",IF(D111="Complete","Closed",IF(M111="","Set fee",IF(M111&lt;'START HERE'!$I$7,"At risk",IF(M111&lt;'START HERE'!$I$7+'START HERE'!$I$8,"Watch","On track")))))</f>
        <v/>
      </c>
      <c r="R111" s="60" t="n"/>
    </row>
    <row r="112" ht="21.75" customHeight="1" s="31">
      <c r="A112" s="60" t="n"/>
      <c r="B112" s="60" t="n"/>
      <c r="C112" s="60" t="n"/>
      <c r="D112" s="60" t="n"/>
      <c r="E112" s="61" t="n"/>
      <c r="F112" s="61" t="n"/>
      <c r="G112" s="62" t="n"/>
      <c r="H112" s="63" t="n"/>
      <c r="I112" s="62" t="n"/>
      <c r="J112" s="57">
        <f>IF(OR(A112="",H112="",I112=""),"",H112*I112)</f>
        <v/>
      </c>
      <c r="K112" s="59">
        <f>IF(OR(A112="",G112&lt;=0,J112=""),"",(G112-J112)/G112)</f>
        <v/>
      </c>
      <c r="L112" s="57">
        <f>IF(A112="","",IF(D112="Complete",O112,O112+MAX(0,H112-N112)*I112))</f>
        <v/>
      </c>
      <c r="M112" s="59">
        <f>IF(OR(A112="",G112&lt;=0,L112=""),"",(G112-L112)/G112)</f>
        <v/>
      </c>
      <c r="N112" s="58">
        <f>IF(A112="","",SUMIF('TIME LOG'!$C$7:$C$206,A112,'TIME LOG'!$G$7:$G$206)+SUMIF('SCOPE LOG'!$C$7:$C$206,A112,'SCOPE LOG'!$I$7:$I$206))</f>
        <v/>
      </c>
      <c r="O112" s="57">
        <f>IF(A112="","",SUMIF('TIME LOG'!$C$7:$C$206,A112,'TIME LOG'!$I$7:$I$206)+SUMIF('SCOPE LOG'!$C$7:$C$206,A112,'SCOPE LOG'!$L$7:$L$206))</f>
        <v/>
      </c>
      <c r="P112" s="59">
        <f>IF(OR(A112="",K112="",M112=""),"",M112-K112)</f>
        <v/>
      </c>
      <c r="Q112" s="55">
        <f>IF(A112="","",IF(D112="Complete","Closed",IF(M112="","Set fee",IF(M112&lt;'START HERE'!$I$7,"At risk",IF(M112&lt;'START HERE'!$I$7+'START HERE'!$I$8,"Watch","On track")))))</f>
        <v/>
      </c>
      <c r="R112" s="60" t="n"/>
    </row>
    <row r="113" ht="21.75" customHeight="1" s="31">
      <c r="A113" s="60" t="n"/>
      <c r="B113" s="60" t="n"/>
      <c r="C113" s="60" t="n"/>
      <c r="D113" s="60" t="n"/>
      <c r="E113" s="61" t="n"/>
      <c r="F113" s="61" t="n"/>
      <c r="G113" s="62" t="n"/>
      <c r="H113" s="63" t="n"/>
      <c r="I113" s="62" t="n"/>
      <c r="J113" s="57">
        <f>IF(OR(A113="",H113="",I113=""),"",H113*I113)</f>
        <v/>
      </c>
      <c r="K113" s="59">
        <f>IF(OR(A113="",G113&lt;=0,J113=""),"",(G113-J113)/G113)</f>
        <v/>
      </c>
      <c r="L113" s="57">
        <f>IF(A113="","",IF(D113="Complete",O113,O113+MAX(0,H113-N113)*I113))</f>
        <v/>
      </c>
      <c r="M113" s="59">
        <f>IF(OR(A113="",G113&lt;=0,L113=""),"",(G113-L113)/G113)</f>
        <v/>
      </c>
      <c r="N113" s="58">
        <f>IF(A113="","",SUMIF('TIME LOG'!$C$7:$C$206,A113,'TIME LOG'!$G$7:$G$206)+SUMIF('SCOPE LOG'!$C$7:$C$206,A113,'SCOPE LOG'!$I$7:$I$206))</f>
        <v/>
      </c>
      <c r="O113" s="57">
        <f>IF(A113="","",SUMIF('TIME LOG'!$C$7:$C$206,A113,'TIME LOG'!$I$7:$I$206)+SUMIF('SCOPE LOG'!$C$7:$C$206,A113,'SCOPE LOG'!$L$7:$L$206))</f>
        <v/>
      </c>
      <c r="P113" s="59">
        <f>IF(OR(A113="",K113="",M113=""),"",M113-K113)</f>
        <v/>
      </c>
      <c r="Q113" s="55">
        <f>IF(A113="","",IF(D113="Complete","Closed",IF(M113="","Set fee",IF(M113&lt;'START HERE'!$I$7,"At risk",IF(M113&lt;'START HERE'!$I$7+'START HERE'!$I$8,"Watch","On track")))))</f>
        <v/>
      </c>
      <c r="R113" s="60" t="n"/>
    </row>
    <row r="114" ht="21.75" customHeight="1" s="31">
      <c r="A114" s="60" t="n"/>
      <c r="B114" s="60" t="n"/>
      <c r="C114" s="60" t="n"/>
      <c r="D114" s="60" t="n"/>
      <c r="E114" s="61" t="n"/>
      <c r="F114" s="61" t="n"/>
      <c r="G114" s="62" t="n"/>
      <c r="H114" s="63" t="n"/>
      <c r="I114" s="62" t="n"/>
      <c r="J114" s="57">
        <f>IF(OR(A114="",H114="",I114=""),"",H114*I114)</f>
        <v/>
      </c>
      <c r="K114" s="59">
        <f>IF(OR(A114="",G114&lt;=0,J114=""),"",(G114-J114)/G114)</f>
        <v/>
      </c>
      <c r="L114" s="57">
        <f>IF(A114="","",IF(D114="Complete",O114,O114+MAX(0,H114-N114)*I114))</f>
        <v/>
      </c>
      <c r="M114" s="59">
        <f>IF(OR(A114="",G114&lt;=0,L114=""),"",(G114-L114)/G114)</f>
        <v/>
      </c>
      <c r="N114" s="58">
        <f>IF(A114="","",SUMIF('TIME LOG'!$C$7:$C$206,A114,'TIME LOG'!$G$7:$G$206)+SUMIF('SCOPE LOG'!$C$7:$C$206,A114,'SCOPE LOG'!$I$7:$I$206))</f>
        <v/>
      </c>
      <c r="O114" s="57">
        <f>IF(A114="","",SUMIF('TIME LOG'!$C$7:$C$206,A114,'TIME LOG'!$I$7:$I$206)+SUMIF('SCOPE LOG'!$C$7:$C$206,A114,'SCOPE LOG'!$L$7:$L$206))</f>
        <v/>
      </c>
      <c r="P114" s="59">
        <f>IF(OR(A114="",K114="",M114=""),"",M114-K114)</f>
        <v/>
      </c>
      <c r="Q114" s="55">
        <f>IF(A114="","",IF(D114="Complete","Closed",IF(M114="","Set fee",IF(M114&lt;'START HERE'!$I$7,"At risk",IF(M114&lt;'START HERE'!$I$7+'START HERE'!$I$8,"Watch","On track")))))</f>
        <v/>
      </c>
      <c r="R114" s="60" t="n"/>
    </row>
    <row r="115" ht="21.75" customHeight="1" s="31">
      <c r="A115" s="60" t="n"/>
      <c r="B115" s="60" t="n"/>
      <c r="C115" s="60" t="n"/>
      <c r="D115" s="60" t="n"/>
      <c r="E115" s="61" t="n"/>
      <c r="F115" s="61" t="n"/>
      <c r="G115" s="62" t="n"/>
      <c r="H115" s="63" t="n"/>
      <c r="I115" s="62" t="n"/>
      <c r="J115" s="57">
        <f>IF(OR(A115="",H115="",I115=""),"",H115*I115)</f>
        <v/>
      </c>
      <c r="K115" s="59">
        <f>IF(OR(A115="",G115&lt;=0,J115=""),"",(G115-J115)/G115)</f>
        <v/>
      </c>
      <c r="L115" s="57">
        <f>IF(A115="","",IF(D115="Complete",O115,O115+MAX(0,H115-N115)*I115))</f>
        <v/>
      </c>
      <c r="M115" s="59">
        <f>IF(OR(A115="",G115&lt;=0,L115=""),"",(G115-L115)/G115)</f>
        <v/>
      </c>
      <c r="N115" s="58">
        <f>IF(A115="","",SUMIF('TIME LOG'!$C$7:$C$206,A115,'TIME LOG'!$G$7:$G$206)+SUMIF('SCOPE LOG'!$C$7:$C$206,A115,'SCOPE LOG'!$I$7:$I$206))</f>
        <v/>
      </c>
      <c r="O115" s="57">
        <f>IF(A115="","",SUMIF('TIME LOG'!$C$7:$C$206,A115,'TIME LOG'!$I$7:$I$206)+SUMIF('SCOPE LOG'!$C$7:$C$206,A115,'SCOPE LOG'!$L$7:$L$206))</f>
        <v/>
      </c>
      <c r="P115" s="59">
        <f>IF(OR(A115="",K115="",M115=""),"",M115-K115)</f>
        <v/>
      </c>
      <c r="Q115" s="55">
        <f>IF(A115="","",IF(D115="Complete","Closed",IF(M115="","Set fee",IF(M115&lt;'START HERE'!$I$7,"At risk",IF(M115&lt;'START HERE'!$I$7+'START HERE'!$I$8,"Watch","On track")))))</f>
        <v/>
      </c>
      <c r="R115" s="60" t="n"/>
    </row>
    <row r="116" ht="21.75" customHeight="1" s="31">
      <c r="A116" s="60" t="n"/>
      <c r="B116" s="60" t="n"/>
      <c r="C116" s="60" t="n"/>
      <c r="D116" s="60" t="n"/>
      <c r="E116" s="61" t="n"/>
      <c r="F116" s="61" t="n"/>
      <c r="G116" s="62" t="n"/>
      <c r="H116" s="63" t="n"/>
      <c r="I116" s="62" t="n"/>
      <c r="J116" s="57">
        <f>IF(OR(A116="",H116="",I116=""),"",H116*I116)</f>
        <v/>
      </c>
      <c r="K116" s="59">
        <f>IF(OR(A116="",G116&lt;=0,J116=""),"",(G116-J116)/G116)</f>
        <v/>
      </c>
      <c r="L116" s="57">
        <f>IF(A116="","",IF(D116="Complete",O116,O116+MAX(0,H116-N116)*I116))</f>
        <v/>
      </c>
      <c r="M116" s="59">
        <f>IF(OR(A116="",G116&lt;=0,L116=""),"",(G116-L116)/G116)</f>
        <v/>
      </c>
      <c r="N116" s="58">
        <f>IF(A116="","",SUMIF('TIME LOG'!$C$7:$C$206,A116,'TIME LOG'!$G$7:$G$206)+SUMIF('SCOPE LOG'!$C$7:$C$206,A116,'SCOPE LOG'!$I$7:$I$206))</f>
        <v/>
      </c>
      <c r="O116" s="57">
        <f>IF(A116="","",SUMIF('TIME LOG'!$C$7:$C$206,A116,'TIME LOG'!$I$7:$I$206)+SUMIF('SCOPE LOG'!$C$7:$C$206,A116,'SCOPE LOG'!$L$7:$L$206))</f>
        <v/>
      </c>
      <c r="P116" s="59">
        <f>IF(OR(A116="",K116="",M116=""),"",M116-K116)</f>
        <v/>
      </c>
      <c r="Q116" s="55">
        <f>IF(A116="","",IF(D116="Complete","Closed",IF(M116="","Set fee",IF(M116&lt;'START HERE'!$I$7,"At risk",IF(M116&lt;'START HERE'!$I$7+'START HERE'!$I$8,"Watch","On track")))))</f>
        <v/>
      </c>
      <c r="R116" s="60" t="n"/>
    </row>
    <row r="117" ht="21.75" customHeight="1" s="31">
      <c r="A117" s="60" t="n"/>
      <c r="B117" s="60" t="n"/>
      <c r="C117" s="60" t="n"/>
      <c r="D117" s="60" t="n"/>
      <c r="E117" s="61" t="n"/>
      <c r="F117" s="61" t="n"/>
      <c r="G117" s="62" t="n"/>
      <c r="H117" s="63" t="n"/>
      <c r="I117" s="62" t="n"/>
      <c r="J117" s="57">
        <f>IF(OR(A117="",H117="",I117=""),"",H117*I117)</f>
        <v/>
      </c>
      <c r="K117" s="59">
        <f>IF(OR(A117="",G117&lt;=0,J117=""),"",(G117-J117)/G117)</f>
        <v/>
      </c>
      <c r="L117" s="57">
        <f>IF(A117="","",IF(D117="Complete",O117,O117+MAX(0,H117-N117)*I117))</f>
        <v/>
      </c>
      <c r="M117" s="59">
        <f>IF(OR(A117="",G117&lt;=0,L117=""),"",(G117-L117)/G117)</f>
        <v/>
      </c>
      <c r="N117" s="58">
        <f>IF(A117="","",SUMIF('TIME LOG'!$C$7:$C$206,A117,'TIME LOG'!$G$7:$G$206)+SUMIF('SCOPE LOG'!$C$7:$C$206,A117,'SCOPE LOG'!$I$7:$I$206))</f>
        <v/>
      </c>
      <c r="O117" s="57">
        <f>IF(A117="","",SUMIF('TIME LOG'!$C$7:$C$206,A117,'TIME LOG'!$I$7:$I$206)+SUMIF('SCOPE LOG'!$C$7:$C$206,A117,'SCOPE LOG'!$L$7:$L$206))</f>
        <v/>
      </c>
      <c r="P117" s="59">
        <f>IF(OR(A117="",K117="",M117=""),"",M117-K117)</f>
        <v/>
      </c>
      <c r="Q117" s="55">
        <f>IF(A117="","",IF(D117="Complete","Closed",IF(M117="","Set fee",IF(M117&lt;'START HERE'!$I$7,"At risk",IF(M117&lt;'START HERE'!$I$7+'START HERE'!$I$8,"Watch","On track")))))</f>
        <v/>
      </c>
      <c r="R117" s="60" t="n"/>
    </row>
    <row r="118" ht="21.75" customHeight="1" s="31">
      <c r="A118" s="60" t="n"/>
      <c r="B118" s="60" t="n"/>
      <c r="C118" s="60" t="n"/>
      <c r="D118" s="60" t="n"/>
      <c r="E118" s="61" t="n"/>
      <c r="F118" s="61" t="n"/>
      <c r="G118" s="62" t="n"/>
      <c r="H118" s="63" t="n"/>
      <c r="I118" s="62" t="n"/>
      <c r="J118" s="57">
        <f>IF(OR(A118="",H118="",I118=""),"",H118*I118)</f>
        <v/>
      </c>
      <c r="K118" s="59">
        <f>IF(OR(A118="",G118&lt;=0,J118=""),"",(G118-J118)/G118)</f>
        <v/>
      </c>
      <c r="L118" s="57">
        <f>IF(A118="","",IF(D118="Complete",O118,O118+MAX(0,H118-N118)*I118))</f>
        <v/>
      </c>
      <c r="M118" s="59">
        <f>IF(OR(A118="",G118&lt;=0,L118=""),"",(G118-L118)/G118)</f>
        <v/>
      </c>
      <c r="N118" s="58">
        <f>IF(A118="","",SUMIF('TIME LOG'!$C$7:$C$206,A118,'TIME LOG'!$G$7:$G$206)+SUMIF('SCOPE LOG'!$C$7:$C$206,A118,'SCOPE LOG'!$I$7:$I$206))</f>
        <v/>
      </c>
      <c r="O118" s="57">
        <f>IF(A118="","",SUMIF('TIME LOG'!$C$7:$C$206,A118,'TIME LOG'!$I$7:$I$206)+SUMIF('SCOPE LOG'!$C$7:$C$206,A118,'SCOPE LOG'!$L$7:$L$206))</f>
        <v/>
      </c>
      <c r="P118" s="59">
        <f>IF(OR(A118="",K118="",M118=""),"",M118-K118)</f>
        <v/>
      </c>
      <c r="Q118" s="55">
        <f>IF(A118="","",IF(D118="Complete","Closed",IF(M118="","Set fee",IF(M118&lt;'START HERE'!$I$7,"At risk",IF(M118&lt;'START HERE'!$I$7+'START HERE'!$I$8,"Watch","On track")))))</f>
        <v/>
      </c>
      <c r="R118" s="60" t="n"/>
    </row>
    <row r="119" ht="21.75" customHeight="1" s="31">
      <c r="A119" s="60" t="n"/>
      <c r="B119" s="60" t="n"/>
      <c r="C119" s="60" t="n"/>
      <c r="D119" s="60" t="n"/>
      <c r="E119" s="61" t="n"/>
      <c r="F119" s="61" t="n"/>
      <c r="G119" s="62" t="n"/>
      <c r="H119" s="63" t="n"/>
      <c r="I119" s="62" t="n"/>
      <c r="J119" s="57">
        <f>IF(OR(A119="",H119="",I119=""),"",H119*I119)</f>
        <v/>
      </c>
      <c r="K119" s="59">
        <f>IF(OR(A119="",G119&lt;=0,J119=""),"",(G119-J119)/G119)</f>
        <v/>
      </c>
      <c r="L119" s="57">
        <f>IF(A119="","",IF(D119="Complete",O119,O119+MAX(0,H119-N119)*I119))</f>
        <v/>
      </c>
      <c r="M119" s="59">
        <f>IF(OR(A119="",G119&lt;=0,L119=""),"",(G119-L119)/G119)</f>
        <v/>
      </c>
      <c r="N119" s="58">
        <f>IF(A119="","",SUMIF('TIME LOG'!$C$7:$C$206,A119,'TIME LOG'!$G$7:$G$206)+SUMIF('SCOPE LOG'!$C$7:$C$206,A119,'SCOPE LOG'!$I$7:$I$206))</f>
        <v/>
      </c>
      <c r="O119" s="57">
        <f>IF(A119="","",SUMIF('TIME LOG'!$C$7:$C$206,A119,'TIME LOG'!$I$7:$I$206)+SUMIF('SCOPE LOG'!$C$7:$C$206,A119,'SCOPE LOG'!$L$7:$L$206))</f>
        <v/>
      </c>
      <c r="P119" s="59">
        <f>IF(OR(A119="",K119="",M119=""),"",M119-K119)</f>
        <v/>
      </c>
      <c r="Q119" s="55">
        <f>IF(A119="","",IF(D119="Complete","Closed",IF(M119="","Set fee",IF(M119&lt;'START HERE'!$I$7,"At risk",IF(M119&lt;'START HERE'!$I$7+'START HERE'!$I$8,"Watch","On track")))))</f>
        <v/>
      </c>
      <c r="R119" s="60" t="n"/>
    </row>
    <row r="120" ht="21.75" customHeight="1" s="31">
      <c r="A120" s="60" t="n"/>
      <c r="B120" s="60" t="n"/>
      <c r="C120" s="60" t="n"/>
      <c r="D120" s="60" t="n"/>
      <c r="E120" s="61" t="n"/>
      <c r="F120" s="61" t="n"/>
      <c r="G120" s="62" t="n"/>
      <c r="H120" s="63" t="n"/>
      <c r="I120" s="62" t="n"/>
      <c r="J120" s="57">
        <f>IF(OR(A120="",H120="",I120=""),"",H120*I120)</f>
        <v/>
      </c>
      <c r="K120" s="59">
        <f>IF(OR(A120="",G120&lt;=0,J120=""),"",(G120-J120)/G120)</f>
        <v/>
      </c>
      <c r="L120" s="57">
        <f>IF(A120="","",IF(D120="Complete",O120,O120+MAX(0,H120-N120)*I120))</f>
        <v/>
      </c>
      <c r="M120" s="59">
        <f>IF(OR(A120="",G120&lt;=0,L120=""),"",(G120-L120)/G120)</f>
        <v/>
      </c>
      <c r="N120" s="58">
        <f>IF(A120="","",SUMIF('TIME LOG'!$C$7:$C$206,A120,'TIME LOG'!$G$7:$G$206)+SUMIF('SCOPE LOG'!$C$7:$C$206,A120,'SCOPE LOG'!$I$7:$I$206))</f>
        <v/>
      </c>
      <c r="O120" s="57">
        <f>IF(A120="","",SUMIF('TIME LOG'!$C$7:$C$206,A120,'TIME LOG'!$I$7:$I$206)+SUMIF('SCOPE LOG'!$C$7:$C$206,A120,'SCOPE LOG'!$L$7:$L$206))</f>
        <v/>
      </c>
      <c r="P120" s="59">
        <f>IF(OR(A120="",K120="",M120=""),"",M120-K120)</f>
        <v/>
      </c>
      <c r="Q120" s="55">
        <f>IF(A120="","",IF(D120="Complete","Closed",IF(M120="","Set fee",IF(M120&lt;'START HERE'!$I$7,"At risk",IF(M120&lt;'START HERE'!$I$7+'START HERE'!$I$8,"Watch","On track")))))</f>
        <v/>
      </c>
      <c r="R120" s="60" t="n"/>
    </row>
    <row r="121" ht="21.75" customHeight="1" s="31">
      <c r="A121" s="60" t="n"/>
      <c r="B121" s="60" t="n"/>
      <c r="C121" s="60" t="n"/>
      <c r="D121" s="60" t="n"/>
      <c r="E121" s="61" t="n"/>
      <c r="F121" s="61" t="n"/>
      <c r="G121" s="62" t="n"/>
      <c r="H121" s="63" t="n"/>
      <c r="I121" s="62" t="n"/>
      <c r="J121" s="57">
        <f>IF(OR(A121="",H121="",I121=""),"",H121*I121)</f>
        <v/>
      </c>
      <c r="K121" s="59">
        <f>IF(OR(A121="",G121&lt;=0,J121=""),"",(G121-J121)/G121)</f>
        <v/>
      </c>
      <c r="L121" s="57">
        <f>IF(A121="","",IF(D121="Complete",O121,O121+MAX(0,H121-N121)*I121))</f>
        <v/>
      </c>
      <c r="M121" s="59">
        <f>IF(OR(A121="",G121&lt;=0,L121=""),"",(G121-L121)/G121)</f>
        <v/>
      </c>
      <c r="N121" s="58">
        <f>IF(A121="","",SUMIF('TIME LOG'!$C$7:$C$206,A121,'TIME LOG'!$G$7:$G$206)+SUMIF('SCOPE LOG'!$C$7:$C$206,A121,'SCOPE LOG'!$I$7:$I$206))</f>
        <v/>
      </c>
      <c r="O121" s="57">
        <f>IF(A121="","",SUMIF('TIME LOG'!$C$7:$C$206,A121,'TIME LOG'!$I$7:$I$206)+SUMIF('SCOPE LOG'!$C$7:$C$206,A121,'SCOPE LOG'!$L$7:$L$206))</f>
        <v/>
      </c>
      <c r="P121" s="59">
        <f>IF(OR(A121="",K121="",M121=""),"",M121-K121)</f>
        <v/>
      </c>
      <c r="Q121" s="55">
        <f>IF(A121="","",IF(D121="Complete","Closed",IF(M121="","Set fee",IF(M121&lt;'START HERE'!$I$7,"At risk",IF(M121&lt;'START HERE'!$I$7+'START HERE'!$I$8,"Watch","On track")))))</f>
        <v/>
      </c>
      <c r="R121" s="60" t="n"/>
    </row>
    <row r="122" ht="21.75" customHeight="1" s="31">
      <c r="A122" s="60" t="n"/>
      <c r="B122" s="60" t="n"/>
      <c r="C122" s="60" t="n"/>
      <c r="D122" s="60" t="n"/>
      <c r="E122" s="61" t="n"/>
      <c r="F122" s="61" t="n"/>
      <c r="G122" s="62" t="n"/>
      <c r="H122" s="63" t="n"/>
      <c r="I122" s="62" t="n"/>
      <c r="J122" s="57">
        <f>IF(OR(A122="",H122="",I122=""),"",H122*I122)</f>
        <v/>
      </c>
      <c r="K122" s="59">
        <f>IF(OR(A122="",G122&lt;=0,J122=""),"",(G122-J122)/G122)</f>
        <v/>
      </c>
      <c r="L122" s="57">
        <f>IF(A122="","",IF(D122="Complete",O122,O122+MAX(0,H122-N122)*I122))</f>
        <v/>
      </c>
      <c r="M122" s="59">
        <f>IF(OR(A122="",G122&lt;=0,L122=""),"",(G122-L122)/G122)</f>
        <v/>
      </c>
      <c r="N122" s="58">
        <f>IF(A122="","",SUMIF('TIME LOG'!$C$7:$C$206,A122,'TIME LOG'!$G$7:$G$206)+SUMIF('SCOPE LOG'!$C$7:$C$206,A122,'SCOPE LOG'!$I$7:$I$206))</f>
        <v/>
      </c>
      <c r="O122" s="57">
        <f>IF(A122="","",SUMIF('TIME LOG'!$C$7:$C$206,A122,'TIME LOG'!$I$7:$I$206)+SUMIF('SCOPE LOG'!$C$7:$C$206,A122,'SCOPE LOG'!$L$7:$L$206))</f>
        <v/>
      </c>
      <c r="P122" s="59">
        <f>IF(OR(A122="",K122="",M122=""),"",M122-K122)</f>
        <v/>
      </c>
      <c r="Q122" s="55">
        <f>IF(A122="","",IF(D122="Complete","Closed",IF(M122="","Set fee",IF(M122&lt;'START HERE'!$I$7,"At risk",IF(M122&lt;'START HERE'!$I$7+'START HERE'!$I$8,"Watch","On track")))))</f>
        <v/>
      </c>
      <c r="R122" s="60" t="n"/>
    </row>
    <row r="123" ht="21.75" customHeight="1" s="31">
      <c r="A123" s="60" t="n"/>
      <c r="B123" s="60" t="n"/>
      <c r="C123" s="60" t="n"/>
      <c r="D123" s="60" t="n"/>
      <c r="E123" s="61" t="n"/>
      <c r="F123" s="61" t="n"/>
      <c r="G123" s="62" t="n"/>
      <c r="H123" s="63" t="n"/>
      <c r="I123" s="62" t="n"/>
      <c r="J123" s="57">
        <f>IF(OR(A123="",H123="",I123=""),"",H123*I123)</f>
        <v/>
      </c>
      <c r="K123" s="59">
        <f>IF(OR(A123="",G123&lt;=0,J123=""),"",(G123-J123)/G123)</f>
        <v/>
      </c>
      <c r="L123" s="57">
        <f>IF(A123="","",IF(D123="Complete",O123,O123+MAX(0,H123-N123)*I123))</f>
        <v/>
      </c>
      <c r="M123" s="59">
        <f>IF(OR(A123="",G123&lt;=0,L123=""),"",(G123-L123)/G123)</f>
        <v/>
      </c>
      <c r="N123" s="58">
        <f>IF(A123="","",SUMIF('TIME LOG'!$C$7:$C$206,A123,'TIME LOG'!$G$7:$G$206)+SUMIF('SCOPE LOG'!$C$7:$C$206,A123,'SCOPE LOG'!$I$7:$I$206))</f>
        <v/>
      </c>
      <c r="O123" s="57">
        <f>IF(A123="","",SUMIF('TIME LOG'!$C$7:$C$206,A123,'TIME LOG'!$I$7:$I$206)+SUMIF('SCOPE LOG'!$C$7:$C$206,A123,'SCOPE LOG'!$L$7:$L$206))</f>
        <v/>
      </c>
      <c r="P123" s="59">
        <f>IF(OR(A123="",K123="",M123=""),"",M123-K123)</f>
        <v/>
      </c>
      <c r="Q123" s="55">
        <f>IF(A123="","",IF(D123="Complete","Closed",IF(M123="","Set fee",IF(M123&lt;'START HERE'!$I$7,"At risk",IF(M123&lt;'START HERE'!$I$7+'START HERE'!$I$8,"Watch","On track")))))</f>
        <v/>
      </c>
      <c r="R123" s="60" t="n"/>
    </row>
    <row r="124" ht="21.75" customHeight="1" s="31">
      <c r="A124" s="60" t="n"/>
      <c r="B124" s="60" t="n"/>
      <c r="C124" s="60" t="n"/>
      <c r="D124" s="60" t="n"/>
      <c r="E124" s="61" t="n"/>
      <c r="F124" s="61" t="n"/>
      <c r="G124" s="62" t="n"/>
      <c r="H124" s="63" t="n"/>
      <c r="I124" s="62" t="n"/>
      <c r="J124" s="57">
        <f>IF(OR(A124="",H124="",I124=""),"",H124*I124)</f>
        <v/>
      </c>
      <c r="K124" s="59">
        <f>IF(OR(A124="",G124&lt;=0,J124=""),"",(G124-J124)/G124)</f>
        <v/>
      </c>
      <c r="L124" s="57">
        <f>IF(A124="","",IF(D124="Complete",O124,O124+MAX(0,H124-N124)*I124))</f>
        <v/>
      </c>
      <c r="M124" s="59">
        <f>IF(OR(A124="",G124&lt;=0,L124=""),"",(G124-L124)/G124)</f>
        <v/>
      </c>
      <c r="N124" s="58">
        <f>IF(A124="","",SUMIF('TIME LOG'!$C$7:$C$206,A124,'TIME LOG'!$G$7:$G$206)+SUMIF('SCOPE LOG'!$C$7:$C$206,A124,'SCOPE LOG'!$I$7:$I$206))</f>
        <v/>
      </c>
      <c r="O124" s="57">
        <f>IF(A124="","",SUMIF('TIME LOG'!$C$7:$C$206,A124,'TIME LOG'!$I$7:$I$206)+SUMIF('SCOPE LOG'!$C$7:$C$206,A124,'SCOPE LOG'!$L$7:$L$206))</f>
        <v/>
      </c>
      <c r="P124" s="59">
        <f>IF(OR(A124="",K124="",M124=""),"",M124-K124)</f>
        <v/>
      </c>
      <c r="Q124" s="55">
        <f>IF(A124="","",IF(D124="Complete","Closed",IF(M124="","Set fee",IF(M124&lt;'START HERE'!$I$7,"At risk",IF(M124&lt;'START HERE'!$I$7+'START HERE'!$I$8,"Watch","On track")))))</f>
        <v/>
      </c>
      <c r="R124" s="60" t="n"/>
    </row>
    <row r="125" ht="21.75" customHeight="1" s="31">
      <c r="A125" s="60" t="n"/>
      <c r="B125" s="60" t="n"/>
      <c r="C125" s="60" t="n"/>
      <c r="D125" s="60" t="n"/>
      <c r="E125" s="61" t="n"/>
      <c r="F125" s="61" t="n"/>
      <c r="G125" s="62" t="n"/>
      <c r="H125" s="63" t="n"/>
      <c r="I125" s="62" t="n"/>
      <c r="J125" s="57">
        <f>IF(OR(A125="",H125="",I125=""),"",H125*I125)</f>
        <v/>
      </c>
      <c r="K125" s="59">
        <f>IF(OR(A125="",G125&lt;=0,J125=""),"",(G125-J125)/G125)</f>
        <v/>
      </c>
      <c r="L125" s="57">
        <f>IF(A125="","",IF(D125="Complete",O125,O125+MAX(0,H125-N125)*I125))</f>
        <v/>
      </c>
      <c r="M125" s="59">
        <f>IF(OR(A125="",G125&lt;=0,L125=""),"",(G125-L125)/G125)</f>
        <v/>
      </c>
      <c r="N125" s="58">
        <f>IF(A125="","",SUMIF('TIME LOG'!$C$7:$C$206,A125,'TIME LOG'!$G$7:$G$206)+SUMIF('SCOPE LOG'!$C$7:$C$206,A125,'SCOPE LOG'!$I$7:$I$206))</f>
        <v/>
      </c>
      <c r="O125" s="57">
        <f>IF(A125="","",SUMIF('TIME LOG'!$C$7:$C$206,A125,'TIME LOG'!$I$7:$I$206)+SUMIF('SCOPE LOG'!$C$7:$C$206,A125,'SCOPE LOG'!$L$7:$L$206))</f>
        <v/>
      </c>
      <c r="P125" s="59">
        <f>IF(OR(A125="",K125="",M125=""),"",M125-K125)</f>
        <v/>
      </c>
      <c r="Q125" s="55">
        <f>IF(A125="","",IF(D125="Complete","Closed",IF(M125="","Set fee",IF(M125&lt;'START HERE'!$I$7,"At risk",IF(M125&lt;'START HERE'!$I$7+'START HERE'!$I$8,"Watch","On track")))))</f>
        <v/>
      </c>
      <c r="R125" s="60" t="n"/>
    </row>
    <row r="126" ht="21.75" customHeight="1" s="31">
      <c r="A126" s="60" t="n"/>
      <c r="B126" s="60" t="n"/>
      <c r="C126" s="60" t="n"/>
      <c r="D126" s="60" t="n"/>
      <c r="E126" s="61" t="n"/>
      <c r="F126" s="61" t="n"/>
      <c r="G126" s="62" t="n"/>
      <c r="H126" s="63" t="n"/>
      <c r="I126" s="62" t="n"/>
      <c r="J126" s="57">
        <f>IF(OR(A126="",H126="",I126=""),"",H126*I126)</f>
        <v/>
      </c>
      <c r="K126" s="59">
        <f>IF(OR(A126="",G126&lt;=0,J126=""),"",(G126-J126)/G126)</f>
        <v/>
      </c>
      <c r="L126" s="57">
        <f>IF(A126="","",IF(D126="Complete",O126,O126+MAX(0,H126-N126)*I126))</f>
        <v/>
      </c>
      <c r="M126" s="59">
        <f>IF(OR(A126="",G126&lt;=0,L126=""),"",(G126-L126)/G126)</f>
        <v/>
      </c>
      <c r="N126" s="58">
        <f>IF(A126="","",SUMIF('TIME LOG'!$C$7:$C$206,A126,'TIME LOG'!$G$7:$G$206)+SUMIF('SCOPE LOG'!$C$7:$C$206,A126,'SCOPE LOG'!$I$7:$I$206))</f>
        <v/>
      </c>
      <c r="O126" s="57">
        <f>IF(A126="","",SUMIF('TIME LOG'!$C$7:$C$206,A126,'TIME LOG'!$I$7:$I$206)+SUMIF('SCOPE LOG'!$C$7:$C$206,A126,'SCOPE LOG'!$L$7:$L$206))</f>
        <v/>
      </c>
      <c r="P126" s="59">
        <f>IF(OR(A126="",K126="",M126=""),"",M126-K126)</f>
        <v/>
      </c>
      <c r="Q126" s="55">
        <f>IF(A126="","",IF(D126="Complete","Closed",IF(M126="","Set fee",IF(M126&lt;'START HERE'!$I$7,"At risk",IF(M126&lt;'START HERE'!$I$7+'START HERE'!$I$8,"Watch","On track")))))</f>
        <v/>
      </c>
      <c r="R126" s="60" t="n"/>
    </row>
    <row r="127" ht="21.75" customHeight="1" s="31">
      <c r="A127" s="60" t="n"/>
      <c r="B127" s="60" t="n"/>
      <c r="C127" s="60" t="n"/>
      <c r="D127" s="60" t="n"/>
      <c r="E127" s="61" t="n"/>
      <c r="F127" s="61" t="n"/>
      <c r="G127" s="62" t="n"/>
      <c r="H127" s="63" t="n"/>
      <c r="I127" s="62" t="n"/>
      <c r="J127" s="57">
        <f>IF(OR(A127="",H127="",I127=""),"",H127*I127)</f>
        <v/>
      </c>
      <c r="K127" s="59">
        <f>IF(OR(A127="",G127&lt;=0,J127=""),"",(G127-J127)/G127)</f>
        <v/>
      </c>
      <c r="L127" s="57">
        <f>IF(A127="","",IF(D127="Complete",O127,O127+MAX(0,H127-N127)*I127))</f>
        <v/>
      </c>
      <c r="M127" s="59">
        <f>IF(OR(A127="",G127&lt;=0,L127=""),"",(G127-L127)/G127)</f>
        <v/>
      </c>
      <c r="N127" s="58">
        <f>IF(A127="","",SUMIF('TIME LOG'!$C$7:$C$206,A127,'TIME LOG'!$G$7:$G$206)+SUMIF('SCOPE LOG'!$C$7:$C$206,A127,'SCOPE LOG'!$I$7:$I$206))</f>
        <v/>
      </c>
      <c r="O127" s="57">
        <f>IF(A127="","",SUMIF('TIME LOG'!$C$7:$C$206,A127,'TIME LOG'!$I$7:$I$206)+SUMIF('SCOPE LOG'!$C$7:$C$206,A127,'SCOPE LOG'!$L$7:$L$206))</f>
        <v/>
      </c>
      <c r="P127" s="59">
        <f>IF(OR(A127="",K127="",M127=""),"",M127-K127)</f>
        <v/>
      </c>
      <c r="Q127" s="55">
        <f>IF(A127="","",IF(D127="Complete","Closed",IF(M127="","Set fee",IF(M127&lt;'START HERE'!$I$7,"At risk",IF(M127&lt;'START HERE'!$I$7+'START HERE'!$I$8,"Watch","On track")))))</f>
        <v/>
      </c>
      <c r="R127" s="60" t="n"/>
    </row>
    <row r="128" ht="21.75" customHeight="1" s="31">
      <c r="A128" s="60" t="n"/>
      <c r="B128" s="60" t="n"/>
      <c r="C128" s="60" t="n"/>
      <c r="D128" s="60" t="n"/>
      <c r="E128" s="61" t="n"/>
      <c r="F128" s="61" t="n"/>
      <c r="G128" s="62" t="n"/>
      <c r="H128" s="63" t="n"/>
      <c r="I128" s="62" t="n"/>
      <c r="J128" s="57">
        <f>IF(OR(A128="",H128="",I128=""),"",H128*I128)</f>
        <v/>
      </c>
      <c r="K128" s="59">
        <f>IF(OR(A128="",G128&lt;=0,J128=""),"",(G128-J128)/G128)</f>
        <v/>
      </c>
      <c r="L128" s="57">
        <f>IF(A128="","",IF(D128="Complete",O128,O128+MAX(0,H128-N128)*I128))</f>
        <v/>
      </c>
      <c r="M128" s="59">
        <f>IF(OR(A128="",G128&lt;=0,L128=""),"",(G128-L128)/G128)</f>
        <v/>
      </c>
      <c r="N128" s="58">
        <f>IF(A128="","",SUMIF('TIME LOG'!$C$7:$C$206,A128,'TIME LOG'!$G$7:$G$206)+SUMIF('SCOPE LOG'!$C$7:$C$206,A128,'SCOPE LOG'!$I$7:$I$206))</f>
        <v/>
      </c>
      <c r="O128" s="57">
        <f>IF(A128="","",SUMIF('TIME LOG'!$C$7:$C$206,A128,'TIME LOG'!$I$7:$I$206)+SUMIF('SCOPE LOG'!$C$7:$C$206,A128,'SCOPE LOG'!$L$7:$L$206))</f>
        <v/>
      </c>
      <c r="P128" s="59">
        <f>IF(OR(A128="",K128="",M128=""),"",M128-K128)</f>
        <v/>
      </c>
      <c r="Q128" s="55">
        <f>IF(A128="","",IF(D128="Complete","Closed",IF(M128="","Set fee",IF(M128&lt;'START HERE'!$I$7,"At risk",IF(M128&lt;'START HERE'!$I$7+'START HERE'!$I$8,"Watch","On track")))))</f>
        <v/>
      </c>
      <c r="R128" s="60" t="n"/>
    </row>
    <row r="129" ht="21.75" customHeight="1" s="31">
      <c r="A129" s="60" t="n"/>
      <c r="B129" s="60" t="n"/>
      <c r="C129" s="60" t="n"/>
      <c r="D129" s="60" t="n"/>
      <c r="E129" s="61" t="n"/>
      <c r="F129" s="61" t="n"/>
      <c r="G129" s="62" t="n"/>
      <c r="H129" s="63" t="n"/>
      <c r="I129" s="62" t="n"/>
      <c r="J129" s="57">
        <f>IF(OR(A129="",H129="",I129=""),"",H129*I129)</f>
        <v/>
      </c>
      <c r="K129" s="59">
        <f>IF(OR(A129="",G129&lt;=0,J129=""),"",(G129-J129)/G129)</f>
        <v/>
      </c>
      <c r="L129" s="57">
        <f>IF(A129="","",IF(D129="Complete",O129,O129+MAX(0,H129-N129)*I129))</f>
        <v/>
      </c>
      <c r="M129" s="59">
        <f>IF(OR(A129="",G129&lt;=0,L129=""),"",(G129-L129)/G129)</f>
        <v/>
      </c>
      <c r="N129" s="58">
        <f>IF(A129="","",SUMIF('TIME LOG'!$C$7:$C$206,A129,'TIME LOG'!$G$7:$G$206)+SUMIF('SCOPE LOG'!$C$7:$C$206,A129,'SCOPE LOG'!$I$7:$I$206))</f>
        <v/>
      </c>
      <c r="O129" s="57">
        <f>IF(A129="","",SUMIF('TIME LOG'!$C$7:$C$206,A129,'TIME LOG'!$I$7:$I$206)+SUMIF('SCOPE LOG'!$C$7:$C$206,A129,'SCOPE LOG'!$L$7:$L$206))</f>
        <v/>
      </c>
      <c r="P129" s="59">
        <f>IF(OR(A129="",K129="",M129=""),"",M129-K129)</f>
        <v/>
      </c>
      <c r="Q129" s="55">
        <f>IF(A129="","",IF(D129="Complete","Closed",IF(M129="","Set fee",IF(M129&lt;'START HERE'!$I$7,"At risk",IF(M129&lt;'START HERE'!$I$7+'START HERE'!$I$8,"Watch","On track")))))</f>
        <v/>
      </c>
      <c r="R129" s="60" t="n"/>
    </row>
    <row r="130" ht="21.75" customHeight="1" s="31">
      <c r="A130" s="60" t="n"/>
      <c r="B130" s="60" t="n"/>
      <c r="C130" s="60" t="n"/>
      <c r="D130" s="60" t="n"/>
      <c r="E130" s="61" t="n"/>
      <c r="F130" s="61" t="n"/>
      <c r="G130" s="62" t="n"/>
      <c r="H130" s="63" t="n"/>
      <c r="I130" s="62" t="n"/>
      <c r="J130" s="57">
        <f>IF(OR(A130="",H130="",I130=""),"",H130*I130)</f>
        <v/>
      </c>
      <c r="K130" s="59">
        <f>IF(OR(A130="",G130&lt;=0,J130=""),"",(G130-J130)/G130)</f>
        <v/>
      </c>
      <c r="L130" s="57">
        <f>IF(A130="","",IF(D130="Complete",O130,O130+MAX(0,H130-N130)*I130))</f>
        <v/>
      </c>
      <c r="M130" s="59">
        <f>IF(OR(A130="",G130&lt;=0,L130=""),"",(G130-L130)/G130)</f>
        <v/>
      </c>
      <c r="N130" s="58">
        <f>IF(A130="","",SUMIF('TIME LOG'!$C$7:$C$206,A130,'TIME LOG'!$G$7:$G$206)+SUMIF('SCOPE LOG'!$C$7:$C$206,A130,'SCOPE LOG'!$I$7:$I$206))</f>
        <v/>
      </c>
      <c r="O130" s="57">
        <f>IF(A130="","",SUMIF('TIME LOG'!$C$7:$C$206,A130,'TIME LOG'!$I$7:$I$206)+SUMIF('SCOPE LOG'!$C$7:$C$206,A130,'SCOPE LOG'!$L$7:$L$206))</f>
        <v/>
      </c>
      <c r="P130" s="59">
        <f>IF(OR(A130="",K130="",M130=""),"",M130-K130)</f>
        <v/>
      </c>
      <c r="Q130" s="55">
        <f>IF(A130="","",IF(D130="Complete","Closed",IF(M130="","Set fee",IF(M130&lt;'START HERE'!$I$7,"At risk",IF(M130&lt;'START HERE'!$I$7+'START HERE'!$I$8,"Watch","On track")))))</f>
        <v/>
      </c>
      <c r="R130" s="60" t="n"/>
    </row>
    <row r="131" ht="21.75" customHeight="1" s="31">
      <c r="A131" s="60" t="n"/>
      <c r="B131" s="60" t="n"/>
      <c r="C131" s="60" t="n"/>
      <c r="D131" s="60" t="n"/>
      <c r="E131" s="61" t="n"/>
      <c r="F131" s="61" t="n"/>
      <c r="G131" s="62" t="n"/>
      <c r="H131" s="63" t="n"/>
      <c r="I131" s="62" t="n"/>
      <c r="J131" s="57">
        <f>IF(OR(A131="",H131="",I131=""),"",H131*I131)</f>
        <v/>
      </c>
      <c r="K131" s="59">
        <f>IF(OR(A131="",G131&lt;=0,J131=""),"",(G131-J131)/G131)</f>
        <v/>
      </c>
      <c r="L131" s="57">
        <f>IF(A131="","",IF(D131="Complete",O131,O131+MAX(0,H131-N131)*I131))</f>
        <v/>
      </c>
      <c r="M131" s="59">
        <f>IF(OR(A131="",G131&lt;=0,L131=""),"",(G131-L131)/G131)</f>
        <v/>
      </c>
      <c r="N131" s="58">
        <f>IF(A131="","",SUMIF('TIME LOG'!$C$7:$C$206,A131,'TIME LOG'!$G$7:$G$206)+SUMIF('SCOPE LOG'!$C$7:$C$206,A131,'SCOPE LOG'!$I$7:$I$206))</f>
        <v/>
      </c>
      <c r="O131" s="57">
        <f>IF(A131="","",SUMIF('TIME LOG'!$C$7:$C$206,A131,'TIME LOG'!$I$7:$I$206)+SUMIF('SCOPE LOG'!$C$7:$C$206,A131,'SCOPE LOG'!$L$7:$L$206))</f>
        <v/>
      </c>
      <c r="P131" s="59">
        <f>IF(OR(A131="",K131="",M131=""),"",M131-K131)</f>
        <v/>
      </c>
      <c r="Q131" s="55">
        <f>IF(A131="","",IF(D131="Complete","Closed",IF(M131="","Set fee",IF(M131&lt;'START HERE'!$I$7,"At risk",IF(M131&lt;'START HERE'!$I$7+'START HERE'!$I$8,"Watch","On track")))))</f>
        <v/>
      </c>
      <c r="R131" s="60" t="n"/>
    </row>
    <row r="132" ht="21.75" customHeight="1" s="31">
      <c r="A132" s="60" t="n"/>
      <c r="B132" s="60" t="n"/>
      <c r="C132" s="60" t="n"/>
      <c r="D132" s="60" t="n"/>
      <c r="E132" s="61" t="n"/>
      <c r="F132" s="61" t="n"/>
      <c r="G132" s="62" t="n"/>
      <c r="H132" s="63" t="n"/>
      <c r="I132" s="62" t="n"/>
      <c r="J132" s="57">
        <f>IF(OR(A132="",H132="",I132=""),"",H132*I132)</f>
        <v/>
      </c>
      <c r="K132" s="59">
        <f>IF(OR(A132="",G132&lt;=0,J132=""),"",(G132-J132)/G132)</f>
        <v/>
      </c>
      <c r="L132" s="57">
        <f>IF(A132="","",IF(D132="Complete",O132,O132+MAX(0,H132-N132)*I132))</f>
        <v/>
      </c>
      <c r="M132" s="59">
        <f>IF(OR(A132="",G132&lt;=0,L132=""),"",(G132-L132)/G132)</f>
        <v/>
      </c>
      <c r="N132" s="58">
        <f>IF(A132="","",SUMIF('TIME LOG'!$C$7:$C$206,A132,'TIME LOG'!$G$7:$G$206)+SUMIF('SCOPE LOG'!$C$7:$C$206,A132,'SCOPE LOG'!$I$7:$I$206))</f>
        <v/>
      </c>
      <c r="O132" s="57">
        <f>IF(A132="","",SUMIF('TIME LOG'!$C$7:$C$206,A132,'TIME LOG'!$I$7:$I$206)+SUMIF('SCOPE LOG'!$C$7:$C$206,A132,'SCOPE LOG'!$L$7:$L$206))</f>
        <v/>
      </c>
      <c r="P132" s="59">
        <f>IF(OR(A132="",K132="",M132=""),"",M132-K132)</f>
        <v/>
      </c>
      <c r="Q132" s="55">
        <f>IF(A132="","",IF(D132="Complete","Closed",IF(M132="","Set fee",IF(M132&lt;'START HERE'!$I$7,"At risk",IF(M132&lt;'START HERE'!$I$7+'START HERE'!$I$8,"Watch","On track")))))</f>
        <v/>
      </c>
      <c r="R132" s="60" t="n"/>
    </row>
    <row r="133" ht="21.75" customHeight="1" s="31">
      <c r="A133" s="60" t="n"/>
      <c r="B133" s="60" t="n"/>
      <c r="C133" s="60" t="n"/>
      <c r="D133" s="60" t="n"/>
      <c r="E133" s="61" t="n"/>
      <c r="F133" s="61" t="n"/>
      <c r="G133" s="62" t="n"/>
      <c r="H133" s="63" t="n"/>
      <c r="I133" s="62" t="n"/>
      <c r="J133" s="57">
        <f>IF(OR(A133="",H133="",I133=""),"",H133*I133)</f>
        <v/>
      </c>
      <c r="K133" s="59">
        <f>IF(OR(A133="",G133&lt;=0,J133=""),"",(G133-J133)/G133)</f>
        <v/>
      </c>
      <c r="L133" s="57">
        <f>IF(A133="","",IF(D133="Complete",O133,O133+MAX(0,H133-N133)*I133))</f>
        <v/>
      </c>
      <c r="M133" s="59">
        <f>IF(OR(A133="",G133&lt;=0,L133=""),"",(G133-L133)/G133)</f>
        <v/>
      </c>
      <c r="N133" s="58">
        <f>IF(A133="","",SUMIF('TIME LOG'!$C$7:$C$206,A133,'TIME LOG'!$G$7:$G$206)+SUMIF('SCOPE LOG'!$C$7:$C$206,A133,'SCOPE LOG'!$I$7:$I$206))</f>
        <v/>
      </c>
      <c r="O133" s="57">
        <f>IF(A133="","",SUMIF('TIME LOG'!$C$7:$C$206,A133,'TIME LOG'!$I$7:$I$206)+SUMIF('SCOPE LOG'!$C$7:$C$206,A133,'SCOPE LOG'!$L$7:$L$206))</f>
        <v/>
      </c>
      <c r="P133" s="59">
        <f>IF(OR(A133="",K133="",M133=""),"",M133-K133)</f>
        <v/>
      </c>
      <c r="Q133" s="55">
        <f>IF(A133="","",IF(D133="Complete","Closed",IF(M133="","Set fee",IF(M133&lt;'START HERE'!$I$7,"At risk",IF(M133&lt;'START HERE'!$I$7+'START HERE'!$I$8,"Watch","On track")))))</f>
        <v/>
      </c>
      <c r="R133" s="60" t="n"/>
    </row>
    <row r="134" ht="21.75" customHeight="1" s="31">
      <c r="A134" s="60" t="n"/>
      <c r="B134" s="60" t="n"/>
      <c r="C134" s="60" t="n"/>
      <c r="D134" s="60" t="n"/>
      <c r="E134" s="61" t="n"/>
      <c r="F134" s="61" t="n"/>
      <c r="G134" s="62" t="n"/>
      <c r="H134" s="63" t="n"/>
      <c r="I134" s="62" t="n"/>
      <c r="J134" s="57">
        <f>IF(OR(A134="",H134="",I134=""),"",H134*I134)</f>
        <v/>
      </c>
      <c r="K134" s="59">
        <f>IF(OR(A134="",G134&lt;=0,J134=""),"",(G134-J134)/G134)</f>
        <v/>
      </c>
      <c r="L134" s="57">
        <f>IF(A134="","",IF(D134="Complete",O134,O134+MAX(0,H134-N134)*I134))</f>
        <v/>
      </c>
      <c r="M134" s="59">
        <f>IF(OR(A134="",G134&lt;=0,L134=""),"",(G134-L134)/G134)</f>
        <v/>
      </c>
      <c r="N134" s="58">
        <f>IF(A134="","",SUMIF('TIME LOG'!$C$7:$C$206,A134,'TIME LOG'!$G$7:$G$206)+SUMIF('SCOPE LOG'!$C$7:$C$206,A134,'SCOPE LOG'!$I$7:$I$206))</f>
        <v/>
      </c>
      <c r="O134" s="57">
        <f>IF(A134="","",SUMIF('TIME LOG'!$C$7:$C$206,A134,'TIME LOG'!$I$7:$I$206)+SUMIF('SCOPE LOG'!$C$7:$C$206,A134,'SCOPE LOG'!$L$7:$L$206))</f>
        <v/>
      </c>
      <c r="P134" s="59">
        <f>IF(OR(A134="",K134="",M134=""),"",M134-K134)</f>
        <v/>
      </c>
      <c r="Q134" s="55">
        <f>IF(A134="","",IF(D134="Complete","Closed",IF(M134="","Set fee",IF(M134&lt;'START HERE'!$I$7,"At risk",IF(M134&lt;'START HERE'!$I$7+'START HERE'!$I$8,"Watch","On track")))))</f>
        <v/>
      </c>
      <c r="R134" s="60" t="n"/>
    </row>
    <row r="135" ht="21.75" customHeight="1" s="31">
      <c r="A135" s="60" t="n"/>
      <c r="B135" s="60" t="n"/>
      <c r="C135" s="60" t="n"/>
      <c r="D135" s="60" t="n"/>
      <c r="E135" s="61" t="n"/>
      <c r="F135" s="61" t="n"/>
      <c r="G135" s="62" t="n"/>
      <c r="H135" s="63" t="n"/>
      <c r="I135" s="62" t="n"/>
      <c r="J135" s="57">
        <f>IF(OR(A135="",H135="",I135=""),"",H135*I135)</f>
        <v/>
      </c>
      <c r="K135" s="59">
        <f>IF(OR(A135="",G135&lt;=0,J135=""),"",(G135-J135)/G135)</f>
        <v/>
      </c>
      <c r="L135" s="57">
        <f>IF(A135="","",IF(D135="Complete",O135,O135+MAX(0,H135-N135)*I135))</f>
        <v/>
      </c>
      <c r="M135" s="59">
        <f>IF(OR(A135="",G135&lt;=0,L135=""),"",(G135-L135)/G135)</f>
        <v/>
      </c>
      <c r="N135" s="58">
        <f>IF(A135="","",SUMIF('TIME LOG'!$C$7:$C$206,A135,'TIME LOG'!$G$7:$G$206)+SUMIF('SCOPE LOG'!$C$7:$C$206,A135,'SCOPE LOG'!$I$7:$I$206))</f>
        <v/>
      </c>
      <c r="O135" s="57">
        <f>IF(A135="","",SUMIF('TIME LOG'!$C$7:$C$206,A135,'TIME LOG'!$I$7:$I$206)+SUMIF('SCOPE LOG'!$C$7:$C$206,A135,'SCOPE LOG'!$L$7:$L$206))</f>
        <v/>
      </c>
      <c r="P135" s="59">
        <f>IF(OR(A135="",K135="",M135=""),"",M135-K135)</f>
        <v/>
      </c>
      <c r="Q135" s="55">
        <f>IF(A135="","",IF(D135="Complete","Closed",IF(M135="","Set fee",IF(M135&lt;'START HERE'!$I$7,"At risk",IF(M135&lt;'START HERE'!$I$7+'START HERE'!$I$8,"Watch","On track")))))</f>
        <v/>
      </c>
      <c r="R135" s="60" t="n"/>
    </row>
    <row r="136" ht="21.75" customHeight="1" s="31">
      <c r="A136" s="60" t="n"/>
      <c r="B136" s="60" t="n"/>
      <c r="C136" s="60" t="n"/>
      <c r="D136" s="60" t="n"/>
      <c r="E136" s="61" t="n"/>
      <c r="F136" s="61" t="n"/>
      <c r="G136" s="62" t="n"/>
      <c r="H136" s="63" t="n"/>
      <c r="I136" s="62" t="n"/>
      <c r="J136" s="57">
        <f>IF(OR(A136="",H136="",I136=""),"",H136*I136)</f>
        <v/>
      </c>
      <c r="K136" s="59">
        <f>IF(OR(A136="",G136&lt;=0,J136=""),"",(G136-J136)/G136)</f>
        <v/>
      </c>
      <c r="L136" s="57">
        <f>IF(A136="","",IF(D136="Complete",O136,O136+MAX(0,H136-N136)*I136))</f>
        <v/>
      </c>
      <c r="M136" s="59">
        <f>IF(OR(A136="",G136&lt;=0,L136=""),"",(G136-L136)/G136)</f>
        <v/>
      </c>
      <c r="N136" s="58">
        <f>IF(A136="","",SUMIF('TIME LOG'!$C$7:$C$206,A136,'TIME LOG'!$G$7:$G$206)+SUMIF('SCOPE LOG'!$C$7:$C$206,A136,'SCOPE LOG'!$I$7:$I$206))</f>
        <v/>
      </c>
      <c r="O136" s="57">
        <f>IF(A136="","",SUMIF('TIME LOG'!$C$7:$C$206,A136,'TIME LOG'!$I$7:$I$206)+SUMIF('SCOPE LOG'!$C$7:$C$206,A136,'SCOPE LOG'!$L$7:$L$206))</f>
        <v/>
      </c>
      <c r="P136" s="59">
        <f>IF(OR(A136="",K136="",M136=""),"",M136-K136)</f>
        <v/>
      </c>
      <c r="Q136" s="55">
        <f>IF(A136="","",IF(D136="Complete","Closed",IF(M136="","Set fee",IF(M136&lt;'START HERE'!$I$7,"At risk",IF(M136&lt;'START HERE'!$I$7+'START HERE'!$I$8,"Watch","On track")))))</f>
        <v/>
      </c>
      <c r="R136" s="60" t="n"/>
    </row>
    <row r="137" ht="21.75" customHeight="1" s="31">
      <c r="A137" s="60" t="n"/>
      <c r="B137" s="60" t="n"/>
      <c r="C137" s="60" t="n"/>
      <c r="D137" s="60" t="n"/>
      <c r="E137" s="61" t="n"/>
      <c r="F137" s="61" t="n"/>
      <c r="G137" s="62" t="n"/>
      <c r="H137" s="63" t="n"/>
      <c r="I137" s="62" t="n"/>
      <c r="J137" s="57">
        <f>IF(OR(A137="",H137="",I137=""),"",H137*I137)</f>
        <v/>
      </c>
      <c r="K137" s="59">
        <f>IF(OR(A137="",G137&lt;=0,J137=""),"",(G137-J137)/G137)</f>
        <v/>
      </c>
      <c r="L137" s="57">
        <f>IF(A137="","",IF(D137="Complete",O137,O137+MAX(0,H137-N137)*I137))</f>
        <v/>
      </c>
      <c r="M137" s="59">
        <f>IF(OR(A137="",G137&lt;=0,L137=""),"",(G137-L137)/G137)</f>
        <v/>
      </c>
      <c r="N137" s="58">
        <f>IF(A137="","",SUMIF('TIME LOG'!$C$7:$C$206,A137,'TIME LOG'!$G$7:$G$206)+SUMIF('SCOPE LOG'!$C$7:$C$206,A137,'SCOPE LOG'!$I$7:$I$206))</f>
        <v/>
      </c>
      <c r="O137" s="57">
        <f>IF(A137="","",SUMIF('TIME LOG'!$C$7:$C$206,A137,'TIME LOG'!$I$7:$I$206)+SUMIF('SCOPE LOG'!$C$7:$C$206,A137,'SCOPE LOG'!$L$7:$L$206))</f>
        <v/>
      </c>
      <c r="P137" s="59">
        <f>IF(OR(A137="",K137="",M137=""),"",M137-K137)</f>
        <v/>
      </c>
      <c r="Q137" s="55">
        <f>IF(A137="","",IF(D137="Complete","Closed",IF(M137="","Set fee",IF(M137&lt;'START HERE'!$I$7,"At risk",IF(M137&lt;'START HERE'!$I$7+'START HERE'!$I$8,"Watch","On track")))))</f>
        <v/>
      </c>
      <c r="R137" s="60" t="n"/>
    </row>
    <row r="138" ht="21.75" customHeight="1" s="31">
      <c r="A138" s="60" t="n"/>
      <c r="B138" s="60" t="n"/>
      <c r="C138" s="60" t="n"/>
      <c r="D138" s="60" t="n"/>
      <c r="E138" s="61" t="n"/>
      <c r="F138" s="61" t="n"/>
      <c r="G138" s="62" t="n"/>
      <c r="H138" s="63" t="n"/>
      <c r="I138" s="62" t="n"/>
      <c r="J138" s="57">
        <f>IF(OR(A138="",H138="",I138=""),"",H138*I138)</f>
        <v/>
      </c>
      <c r="K138" s="59">
        <f>IF(OR(A138="",G138&lt;=0,J138=""),"",(G138-J138)/G138)</f>
        <v/>
      </c>
      <c r="L138" s="57">
        <f>IF(A138="","",IF(D138="Complete",O138,O138+MAX(0,H138-N138)*I138))</f>
        <v/>
      </c>
      <c r="M138" s="59">
        <f>IF(OR(A138="",G138&lt;=0,L138=""),"",(G138-L138)/G138)</f>
        <v/>
      </c>
      <c r="N138" s="58">
        <f>IF(A138="","",SUMIF('TIME LOG'!$C$7:$C$206,A138,'TIME LOG'!$G$7:$G$206)+SUMIF('SCOPE LOG'!$C$7:$C$206,A138,'SCOPE LOG'!$I$7:$I$206))</f>
        <v/>
      </c>
      <c r="O138" s="57">
        <f>IF(A138="","",SUMIF('TIME LOG'!$C$7:$C$206,A138,'TIME LOG'!$I$7:$I$206)+SUMIF('SCOPE LOG'!$C$7:$C$206,A138,'SCOPE LOG'!$L$7:$L$206))</f>
        <v/>
      </c>
      <c r="P138" s="59">
        <f>IF(OR(A138="",K138="",M138=""),"",M138-K138)</f>
        <v/>
      </c>
      <c r="Q138" s="55">
        <f>IF(A138="","",IF(D138="Complete","Closed",IF(M138="","Set fee",IF(M138&lt;'START HERE'!$I$7,"At risk",IF(M138&lt;'START HERE'!$I$7+'START HERE'!$I$8,"Watch","On track")))))</f>
        <v/>
      </c>
      <c r="R138" s="60" t="n"/>
    </row>
    <row r="139" ht="21.75" customHeight="1" s="31">
      <c r="A139" s="60" t="n"/>
      <c r="B139" s="60" t="n"/>
      <c r="C139" s="60" t="n"/>
      <c r="D139" s="60" t="n"/>
      <c r="E139" s="61" t="n"/>
      <c r="F139" s="61" t="n"/>
      <c r="G139" s="62" t="n"/>
      <c r="H139" s="63" t="n"/>
      <c r="I139" s="62" t="n"/>
      <c r="J139" s="57">
        <f>IF(OR(A139="",H139="",I139=""),"",H139*I139)</f>
        <v/>
      </c>
      <c r="K139" s="59">
        <f>IF(OR(A139="",G139&lt;=0,J139=""),"",(G139-J139)/G139)</f>
        <v/>
      </c>
      <c r="L139" s="57">
        <f>IF(A139="","",IF(D139="Complete",O139,O139+MAX(0,H139-N139)*I139))</f>
        <v/>
      </c>
      <c r="M139" s="59">
        <f>IF(OR(A139="",G139&lt;=0,L139=""),"",(G139-L139)/G139)</f>
        <v/>
      </c>
      <c r="N139" s="58">
        <f>IF(A139="","",SUMIF('TIME LOG'!$C$7:$C$206,A139,'TIME LOG'!$G$7:$G$206)+SUMIF('SCOPE LOG'!$C$7:$C$206,A139,'SCOPE LOG'!$I$7:$I$206))</f>
        <v/>
      </c>
      <c r="O139" s="57">
        <f>IF(A139="","",SUMIF('TIME LOG'!$C$7:$C$206,A139,'TIME LOG'!$I$7:$I$206)+SUMIF('SCOPE LOG'!$C$7:$C$206,A139,'SCOPE LOG'!$L$7:$L$206))</f>
        <v/>
      </c>
      <c r="P139" s="59">
        <f>IF(OR(A139="",K139="",M139=""),"",M139-K139)</f>
        <v/>
      </c>
      <c r="Q139" s="55">
        <f>IF(A139="","",IF(D139="Complete","Closed",IF(M139="","Set fee",IF(M139&lt;'START HERE'!$I$7,"At risk",IF(M139&lt;'START HERE'!$I$7+'START HERE'!$I$8,"Watch","On track")))))</f>
        <v/>
      </c>
      <c r="R139" s="60" t="n"/>
    </row>
    <row r="140" ht="21.75" customHeight="1" s="31">
      <c r="A140" s="60" t="n"/>
      <c r="B140" s="60" t="n"/>
      <c r="C140" s="60" t="n"/>
      <c r="D140" s="60" t="n"/>
      <c r="E140" s="61" t="n"/>
      <c r="F140" s="61" t="n"/>
      <c r="G140" s="62" t="n"/>
      <c r="H140" s="63" t="n"/>
      <c r="I140" s="62" t="n"/>
      <c r="J140" s="57">
        <f>IF(OR(A140="",H140="",I140=""),"",H140*I140)</f>
        <v/>
      </c>
      <c r="K140" s="59">
        <f>IF(OR(A140="",G140&lt;=0,J140=""),"",(G140-J140)/G140)</f>
        <v/>
      </c>
      <c r="L140" s="57">
        <f>IF(A140="","",IF(D140="Complete",O140,O140+MAX(0,H140-N140)*I140))</f>
        <v/>
      </c>
      <c r="M140" s="59">
        <f>IF(OR(A140="",G140&lt;=0,L140=""),"",(G140-L140)/G140)</f>
        <v/>
      </c>
      <c r="N140" s="58">
        <f>IF(A140="","",SUMIF('TIME LOG'!$C$7:$C$206,A140,'TIME LOG'!$G$7:$G$206)+SUMIF('SCOPE LOG'!$C$7:$C$206,A140,'SCOPE LOG'!$I$7:$I$206))</f>
        <v/>
      </c>
      <c r="O140" s="57">
        <f>IF(A140="","",SUMIF('TIME LOG'!$C$7:$C$206,A140,'TIME LOG'!$I$7:$I$206)+SUMIF('SCOPE LOG'!$C$7:$C$206,A140,'SCOPE LOG'!$L$7:$L$206))</f>
        <v/>
      </c>
      <c r="P140" s="59">
        <f>IF(OR(A140="",K140="",M140=""),"",M140-K140)</f>
        <v/>
      </c>
      <c r="Q140" s="55">
        <f>IF(A140="","",IF(D140="Complete","Closed",IF(M140="","Set fee",IF(M140&lt;'START HERE'!$I$7,"At risk",IF(M140&lt;'START HERE'!$I$7+'START HERE'!$I$8,"Watch","On track")))))</f>
        <v/>
      </c>
      <c r="R140" s="60" t="n"/>
    </row>
    <row r="141" ht="21.75" customHeight="1" s="31">
      <c r="A141" s="60" t="n"/>
      <c r="B141" s="60" t="n"/>
      <c r="C141" s="60" t="n"/>
      <c r="D141" s="60" t="n"/>
      <c r="E141" s="61" t="n"/>
      <c r="F141" s="61" t="n"/>
      <c r="G141" s="62" t="n"/>
      <c r="H141" s="63" t="n"/>
      <c r="I141" s="62" t="n"/>
      <c r="J141" s="57">
        <f>IF(OR(A141="",H141="",I141=""),"",H141*I141)</f>
        <v/>
      </c>
      <c r="K141" s="59">
        <f>IF(OR(A141="",G141&lt;=0,J141=""),"",(G141-J141)/G141)</f>
        <v/>
      </c>
      <c r="L141" s="57">
        <f>IF(A141="","",IF(D141="Complete",O141,O141+MAX(0,H141-N141)*I141))</f>
        <v/>
      </c>
      <c r="M141" s="59">
        <f>IF(OR(A141="",G141&lt;=0,L141=""),"",(G141-L141)/G141)</f>
        <v/>
      </c>
      <c r="N141" s="58">
        <f>IF(A141="","",SUMIF('TIME LOG'!$C$7:$C$206,A141,'TIME LOG'!$G$7:$G$206)+SUMIF('SCOPE LOG'!$C$7:$C$206,A141,'SCOPE LOG'!$I$7:$I$206))</f>
        <v/>
      </c>
      <c r="O141" s="57">
        <f>IF(A141="","",SUMIF('TIME LOG'!$C$7:$C$206,A141,'TIME LOG'!$I$7:$I$206)+SUMIF('SCOPE LOG'!$C$7:$C$206,A141,'SCOPE LOG'!$L$7:$L$206))</f>
        <v/>
      </c>
      <c r="P141" s="59">
        <f>IF(OR(A141="",K141="",M141=""),"",M141-K141)</f>
        <v/>
      </c>
      <c r="Q141" s="55">
        <f>IF(A141="","",IF(D141="Complete","Closed",IF(M141="","Set fee",IF(M141&lt;'START HERE'!$I$7,"At risk",IF(M141&lt;'START HERE'!$I$7+'START HERE'!$I$8,"Watch","On track")))))</f>
        <v/>
      </c>
      <c r="R141" s="60" t="n"/>
    </row>
    <row r="142" ht="21.75" customHeight="1" s="31">
      <c r="A142" s="60" t="n"/>
      <c r="B142" s="60" t="n"/>
      <c r="C142" s="60" t="n"/>
      <c r="D142" s="60" t="n"/>
      <c r="E142" s="61" t="n"/>
      <c r="F142" s="61" t="n"/>
      <c r="G142" s="62" t="n"/>
      <c r="H142" s="63" t="n"/>
      <c r="I142" s="62" t="n"/>
      <c r="J142" s="57">
        <f>IF(OR(A142="",H142="",I142=""),"",H142*I142)</f>
        <v/>
      </c>
      <c r="K142" s="59">
        <f>IF(OR(A142="",G142&lt;=0,J142=""),"",(G142-J142)/G142)</f>
        <v/>
      </c>
      <c r="L142" s="57">
        <f>IF(A142="","",IF(D142="Complete",O142,O142+MAX(0,H142-N142)*I142))</f>
        <v/>
      </c>
      <c r="M142" s="59">
        <f>IF(OR(A142="",G142&lt;=0,L142=""),"",(G142-L142)/G142)</f>
        <v/>
      </c>
      <c r="N142" s="58">
        <f>IF(A142="","",SUMIF('TIME LOG'!$C$7:$C$206,A142,'TIME LOG'!$G$7:$G$206)+SUMIF('SCOPE LOG'!$C$7:$C$206,A142,'SCOPE LOG'!$I$7:$I$206))</f>
        <v/>
      </c>
      <c r="O142" s="57">
        <f>IF(A142="","",SUMIF('TIME LOG'!$C$7:$C$206,A142,'TIME LOG'!$I$7:$I$206)+SUMIF('SCOPE LOG'!$C$7:$C$206,A142,'SCOPE LOG'!$L$7:$L$206))</f>
        <v/>
      </c>
      <c r="P142" s="59">
        <f>IF(OR(A142="",K142="",M142=""),"",M142-K142)</f>
        <v/>
      </c>
      <c r="Q142" s="55">
        <f>IF(A142="","",IF(D142="Complete","Closed",IF(M142="","Set fee",IF(M142&lt;'START HERE'!$I$7,"At risk",IF(M142&lt;'START HERE'!$I$7+'START HERE'!$I$8,"Watch","On track")))))</f>
        <v/>
      </c>
      <c r="R142" s="60" t="n"/>
    </row>
    <row r="143" ht="21.75" customHeight="1" s="31">
      <c r="A143" s="60" t="n"/>
      <c r="B143" s="60" t="n"/>
      <c r="C143" s="60" t="n"/>
      <c r="D143" s="60" t="n"/>
      <c r="E143" s="61" t="n"/>
      <c r="F143" s="61" t="n"/>
      <c r="G143" s="62" t="n"/>
      <c r="H143" s="63" t="n"/>
      <c r="I143" s="62" t="n"/>
      <c r="J143" s="57">
        <f>IF(OR(A143="",H143="",I143=""),"",H143*I143)</f>
        <v/>
      </c>
      <c r="K143" s="59">
        <f>IF(OR(A143="",G143&lt;=0,J143=""),"",(G143-J143)/G143)</f>
        <v/>
      </c>
      <c r="L143" s="57">
        <f>IF(A143="","",IF(D143="Complete",O143,O143+MAX(0,H143-N143)*I143))</f>
        <v/>
      </c>
      <c r="M143" s="59">
        <f>IF(OR(A143="",G143&lt;=0,L143=""),"",(G143-L143)/G143)</f>
        <v/>
      </c>
      <c r="N143" s="58">
        <f>IF(A143="","",SUMIF('TIME LOG'!$C$7:$C$206,A143,'TIME LOG'!$G$7:$G$206)+SUMIF('SCOPE LOG'!$C$7:$C$206,A143,'SCOPE LOG'!$I$7:$I$206))</f>
        <v/>
      </c>
      <c r="O143" s="57">
        <f>IF(A143="","",SUMIF('TIME LOG'!$C$7:$C$206,A143,'TIME LOG'!$I$7:$I$206)+SUMIF('SCOPE LOG'!$C$7:$C$206,A143,'SCOPE LOG'!$L$7:$L$206))</f>
        <v/>
      </c>
      <c r="P143" s="59">
        <f>IF(OR(A143="",K143="",M143=""),"",M143-K143)</f>
        <v/>
      </c>
      <c r="Q143" s="55">
        <f>IF(A143="","",IF(D143="Complete","Closed",IF(M143="","Set fee",IF(M143&lt;'START HERE'!$I$7,"At risk",IF(M143&lt;'START HERE'!$I$7+'START HERE'!$I$8,"Watch","On track")))))</f>
        <v/>
      </c>
      <c r="R143" s="60" t="n"/>
    </row>
    <row r="144" ht="21.75" customHeight="1" s="31">
      <c r="A144" s="60" t="n"/>
      <c r="B144" s="60" t="n"/>
      <c r="C144" s="60" t="n"/>
      <c r="D144" s="60" t="n"/>
      <c r="E144" s="61" t="n"/>
      <c r="F144" s="61" t="n"/>
      <c r="G144" s="62" t="n"/>
      <c r="H144" s="63" t="n"/>
      <c r="I144" s="62" t="n"/>
      <c r="J144" s="57">
        <f>IF(OR(A144="",H144="",I144=""),"",H144*I144)</f>
        <v/>
      </c>
      <c r="K144" s="59">
        <f>IF(OR(A144="",G144&lt;=0,J144=""),"",(G144-J144)/G144)</f>
        <v/>
      </c>
      <c r="L144" s="57">
        <f>IF(A144="","",IF(D144="Complete",O144,O144+MAX(0,H144-N144)*I144))</f>
        <v/>
      </c>
      <c r="M144" s="59">
        <f>IF(OR(A144="",G144&lt;=0,L144=""),"",(G144-L144)/G144)</f>
        <v/>
      </c>
      <c r="N144" s="58">
        <f>IF(A144="","",SUMIF('TIME LOG'!$C$7:$C$206,A144,'TIME LOG'!$G$7:$G$206)+SUMIF('SCOPE LOG'!$C$7:$C$206,A144,'SCOPE LOG'!$I$7:$I$206))</f>
        <v/>
      </c>
      <c r="O144" s="57">
        <f>IF(A144="","",SUMIF('TIME LOG'!$C$7:$C$206,A144,'TIME LOG'!$I$7:$I$206)+SUMIF('SCOPE LOG'!$C$7:$C$206,A144,'SCOPE LOG'!$L$7:$L$206))</f>
        <v/>
      </c>
      <c r="P144" s="59">
        <f>IF(OR(A144="",K144="",M144=""),"",M144-K144)</f>
        <v/>
      </c>
      <c r="Q144" s="55">
        <f>IF(A144="","",IF(D144="Complete","Closed",IF(M144="","Set fee",IF(M144&lt;'START HERE'!$I$7,"At risk",IF(M144&lt;'START HERE'!$I$7+'START HERE'!$I$8,"Watch","On track")))))</f>
        <v/>
      </c>
      <c r="R144" s="60" t="n"/>
    </row>
    <row r="145" ht="21.75" customHeight="1" s="31">
      <c r="A145" s="60" t="n"/>
      <c r="B145" s="60" t="n"/>
      <c r="C145" s="60" t="n"/>
      <c r="D145" s="60" t="n"/>
      <c r="E145" s="61" t="n"/>
      <c r="F145" s="61" t="n"/>
      <c r="G145" s="62" t="n"/>
      <c r="H145" s="63" t="n"/>
      <c r="I145" s="62" t="n"/>
      <c r="J145" s="57">
        <f>IF(OR(A145="",H145="",I145=""),"",H145*I145)</f>
        <v/>
      </c>
      <c r="K145" s="59">
        <f>IF(OR(A145="",G145&lt;=0,J145=""),"",(G145-J145)/G145)</f>
        <v/>
      </c>
      <c r="L145" s="57">
        <f>IF(A145="","",IF(D145="Complete",O145,O145+MAX(0,H145-N145)*I145))</f>
        <v/>
      </c>
      <c r="M145" s="59">
        <f>IF(OR(A145="",G145&lt;=0,L145=""),"",(G145-L145)/G145)</f>
        <v/>
      </c>
      <c r="N145" s="58">
        <f>IF(A145="","",SUMIF('TIME LOG'!$C$7:$C$206,A145,'TIME LOG'!$G$7:$G$206)+SUMIF('SCOPE LOG'!$C$7:$C$206,A145,'SCOPE LOG'!$I$7:$I$206))</f>
        <v/>
      </c>
      <c r="O145" s="57">
        <f>IF(A145="","",SUMIF('TIME LOG'!$C$7:$C$206,A145,'TIME LOG'!$I$7:$I$206)+SUMIF('SCOPE LOG'!$C$7:$C$206,A145,'SCOPE LOG'!$L$7:$L$206))</f>
        <v/>
      </c>
      <c r="P145" s="59">
        <f>IF(OR(A145="",K145="",M145=""),"",M145-K145)</f>
        <v/>
      </c>
      <c r="Q145" s="55">
        <f>IF(A145="","",IF(D145="Complete","Closed",IF(M145="","Set fee",IF(M145&lt;'START HERE'!$I$7,"At risk",IF(M145&lt;'START HERE'!$I$7+'START HERE'!$I$8,"Watch","On track")))))</f>
        <v/>
      </c>
      <c r="R145" s="60" t="n"/>
    </row>
    <row r="146" ht="21.75" customHeight="1" s="31">
      <c r="A146" s="60" t="n"/>
      <c r="B146" s="60" t="n"/>
      <c r="C146" s="60" t="n"/>
      <c r="D146" s="60" t="n"/>
      <c r="E146" s="61" t="n"/>
      <c r="F146" s="61" t="n"/>
      <c r="G146" s="62" t="n"/>
      <c r="H146" s="63" t="n"/>
      <c r="I146" s="62" t="n"/>
      <c r="J146" s="57">
        <f>IF(OR(A146="",H146="",I146=""),"",H146*I146)</f>
        <v/>
      </c>
      <c r="K146" s="59">
        <f>IF(OR(A146="",G146&lt;=0,J146=""),"",(G146-J146)/G146)</f>
        <v/>
      </c>
      <c r="L146" s="57">
        <f>IF(A146="","",IF(D146="Complete",O146,O146+MAX(0,H146-N146)*I146))</f>
        <v/>
      </c>
      <c r="M146" s="59">
        <f>IF(OR(A146="",G146&lt;=0,L146=""),"",(G146-L146)/G146)</f>
        <v/>
      </c>
      <c r="N146" s="58">
        <f>IF(A146="","",SUMIF('TIME LOG'!$C$7:$C$206,A146,'TIME LOG'!$G$7:$G$206)+SUMIF('SCOPE LOG'!$C$7:$C$206,A146,'SCOPE LOG'!$I$7:$I$206))</f>
        <v/>
      </c>
      <c r="O146" s="57">
        <f>IF(A146="","",SUMIF('TIME LOG'!$C$7:$C$206,A146,'TIME LOG'!$I$7:$I$206)+SUMIF('SCOPE LOG'!$C$7:$C$206,A146,'SCOPE LOG'!$L$7:$L$206))</f>
        <v/>
      </c>
      <c r="P146" s="59">
        <f>IF(OR(A146="",K146="",M146=""),"",M146-K146)</f>
        <v/>
      </c>
      <c r="Q146" s="55">
        <f>IF(A146="","",IF(D146="Complete","Closed",IF(M146="","Set fee",IF(M146&lt;'START HERE'!$I$7,"At risk",IF(M146&lt;'START HERE'!$I$7+'START HERE'!$I$8,"Watch","On track")))))</f>
        <v/>
      </c>
      <c r="R146" s="60" t="n"/>
    </row>
    <row r="147" ht="21.75" customHeight="1" s="31">
      <c r="A147" s="60" t="n"/>
      <c r="B147" s="60" t="n"/>
      <c r="C147" s="60" t="n"/>
      <c r="D147" s="60" t="n"/>
      <c r="E147" s="61" t="n"/>
      <c r="F147" s="61" t="n"/>
      <c r="G147" s="62" t="n"/>
      <c r="H147" s="63" t="n"/>
      <c r="I147" s="62" t="n"/>
      <c r="J147" s="57">
        <f>IF(OR(A147="",H147="",I147=""),"",H147*I147)</f>
        <v/>
      </c>
      <c r="K147" s="59">
        <f>IF(OR(A147="",G147&lt;=0,J147=""),"",(G147-J147)/G147)</f>
        <v/>
      </c>
      <c r="L147" s="57">
        <f>IF(A147="","",IF(D147="Complete",O147,O147+MAX(0,H147-N147)*I147))</f>
        <v/>
      </c>
      <c r="M147" s="59">
        <f>IF(OR(A147="",G147&lt;=0,L147=""),"",(G147-L147)/G147)</f>
        <v/>
      </c>
      <c r="N147" s="58">
        <f>IF(A147="","",SUMIF('TIME LOG'!$C$7:$C$206,A147,'TIME LOG'!$G$7:$G$206)+SUMIF('SCOPE LOG'!$C$7:$C$206,A147,'SCOPE LOG'!$I$7:$I$206))</f>
        <v/>
      </c>
      <c r="O147" s="57">
        <f>IF(A147="","",SUMIF('TIME LOG'!$C$7:$C$206,A147,'TIME LOG'!$I$7:$I$206)+SUMIF('SCOPE LOG'!$C$7:$C$206,A147,'SCOPE LOG'!$L$7:$L$206))</f>
        <v/>
      </c>
      <c r="P147" s="59">
        <f>IF(OR(A147="",K147="",M147=""),"",M147-K147)</f>
        <v/>
      </c>
      <c r="Q147" s="55">
        <f>IF(A147="","",IF(D147="Complete","Closed",IF(M147="","Set fee",IF(M147&lt;'START HERE'!$I$7,"At risk",IF(M147&lt;'START HERE'!$I$7+'START HERE'!$I$8,"Watch","On track")))))</f>
        <v/>
      </c>
      <c r="R147" s="60" t="n"/>
    </row>
    <row r="148" ht="21.75" customHeight="1" s="31">
      <c r="A148" s="60" t="n"/>
      <c r="B148" s="60" t="n"/>
      <c r="C148" s="60" t="n"/>
      <c r="D148" s="60" t="n"/>
      <c r="E148" s="61" t="n"/>
      <c r="F148" s="61" t="n"/>
      <c r="G148" s="62" t="n"/>
      <c r="H148" s="63" t="n"/>
      <c r="I148" s="62" t="n"/>
      <c r="J148" s="57">
        <f>IF(OR(A148="",H148="",I148=""),"",H148*I148)</f>
        <v/>
      </c>
      <c r="K148" s="59">
        <f>IF(OR(A148="",G148&lt;=0,J148=""),"",(G148-J148)/G148)</f>
        <v/>
      </c>
      <c r="L148" s="57">
        <f>IF(A148="","",IF(D148="Complete",O148,O148+MAX(0,H148-N148)*I148))</f>
        <v/>
      </c>
      <c r="M148" s="59">
        <f>IF(OR(A148="",G148&lt;=0,L148=""),"",(G148-L148)/G148)</f>
        <v/>
      </c>
      <c r="N148" s="58">
        <f>IF(A148="","",SUMIF('TIME LOG'!$C$7:$C$206,A148,'TIME LOG'!$G$7:$G$206)+SUMIF('SCOPE LOG'!$C$7:$C$206,A148,'SCOPE LOG'!$I$7:$I$206))</f>
        <v/>
      </c>
      <c r="O148" s="57">
        <f>IF(A148="","",SUMIF('TIME LOG'!$C$7:$C$206,A148,'TIME LOG'!$I$7:$I$206)+SUMIF('SCOPE LOG'!$C$7:$C$206,A148,'SCOPE LOG'!$L$7:$L$206))</f>
        <v/>
      </c>
      <c r="P148" s="59">
        <f>IF(OR(A148="",K148="",M148=""),"",M148-K148)</f>
        <v/>
      </c>
      <c r="Q148" s="55">
        <f>IF(A148="","",IF(D148="Complete","Closed",IF(M148="","Set fee",IF(M148&lt;'START HERE'!$I$7,"At risk",IF(M148&lt;'START HERE'!$I$7+'START HERE'!$I$8,"Watch","On track")))))</f>
        <v/>
      </c>
      <c r="R148" s="60" t="n"/>
    </row>
    <row r="149" ht="21.75" customHeight="1" s="31">
      <c r="A149" s="60" t="n"/>
      <c r="B149" s="60" t="n"/>
      <c r="C149" s="60" t="n"/>
      <c r="D149" s="60" t="n"/>
      <c r="E149" s="61" t="n"/>
      <c r="F149" s="61" t="n"/>
      <c r="G149" s="62" t="n"/>
      <c r="H149" s="63" t="n"/>
      <c r="I149" s="62" t="n"/>
      <c r="J149" s="57">
        <f>IF(OR(A149="",H149="",I149=""),"",H149*I149)</f>
        <v/>
      </c>
      <c r="K149" s="59">
        <f>IF(OR(A149="",G149&lt;=0,J149=""),"",(G149-J149)/G149)</f>
        <v/>
      </c>
      <c r="L149" s="57">
        <f>IF(A149="","",IF(D149="Complete",O149,O149+MAX(0,H149-N149)*I149))</f>
        <v/>
      </c>
      <c r="M149" s="59">
        <f>IF(OR(A149="",G149&lt;=0,L149=""),"",(G149-L149)/G149)</f>
        <v/>
      </c>
      <c r="N149" s="58">
        <f>IF(A149="","",SUMIF('TIME LOG'!$C$7:$C$206,A149,'TIME LOG'!$G$7:$G$206)+SUMIF('SCOPE LOG'!$C$7:$C$206,A149,'SCOPE LOG'!$I$7:$I$206))</f>
        <v/>
      </c>
      <c r="O149" s="57">
        <f>IF(A149="","",SUMIF('TIME LOG'!$C$7:$C$206,A149,'TIME LOG'!$I$7:$I$206)+SUMIF('SCOPE LOG'!$C$7:$C$206,A149,'SCOPE LOG'!$L$7:$L$206))</f>
        <v/>
      </c>
      <c r="P149" s="59">
        <f>IF(OR(A149="",K149="",M149=""),"",M149-K149)</f>
        <v/>
      </c>
      <c r="Q149" s="55">
        <f>IF(A149="","",IF(D149="Complete","Closed",IF(M149="","Set fee",IF(M149&lt;'START HERE'!$I$7,"At risk",IF(M149&lt;'START HERE'!$I$7+'START HERE'!$I$8,"Watch","On track")))))</f>
        <v/>
      </c>
      <c r="R149" s="60" t="n"/>
    </row>
    <row r="150" ht="21.75" customHeight="1" s="31">
      <c r="A150" s="60" t="n"/>
      <c r="B150" s="60" t="n"/>
      <c r="C150" s="60" t="n"/>
      <c r="D150" s="60" t="n"/>
      <c r="E150" s="61" t="n"/>
      <c r="F150" s="61" t="n"/>
      <c r="G150" s="62" t="n"/>
      <c r="H150" s="63" t="n"/>
      <c r="I150" s="62" t="n"/>
      <c r="J150" s="57">
        <f>IF(OR(A150="",H150="",I150=""),"",H150*I150)</f>
        <v/>
      </c>
      <c r="K150" s="59">
        <f>IF(OR(A150="",G150&lt;=0,J150=""),"",(G150-J150)/G150)</f>
        <v/>
      </c>
      <c r="L150" s="57">
        <f>IF(A150="","",IF(D150="Complete",O150,O150+MAX(0,H150-N150)*I150))</f>
        <v/>
      </c>
      <c r="M150" s="59">
        <f>IF(OR(A150="",G150&lt;=0,L150=""),"",(G150-L150)/G150)</f>
        <v/>
      </c>
      <c r="N150" s="58">
        <f>IF(A150="","",SUMIF('TIME LOG'!$C$7:$C$206,A150,'TIME LOG'!$G$7:$G$206)+SUMIF('SCOPE LOG'!$C$7:$C$206,A150,'SCOPE LOG'!$I$7:$I$206))</f>
        <v/>
      </c>
      <c r="O150" s="57">
        <f>IF(A150="","",SUMIF('TIME LOG'!$C$7:$C$206,A150,'TIME LOG'!$I$7:$I$206)+SUMIF('SCOPE LOG'!$C$7:$C$206,A150,'SCOPE LOG'!$L$7:$L$206))</f>
        <v/>
      </c>
      <c r="P150" s="59">
        <f>IF(OR(A150="",K150="",M150=""),"",M150-K150)</f>
        <v/>
      </c>
      <c r="Q150" s="55">
        <f>IF(A150="","",IF(D150="Complete","Closed",IF(M150="","Set fee",IF(M150&lt;'START HERE'!$I$7,"At risk",IF(M150&lt;'START HERE'!$I$7+'START HERE'!$I$8,"Watch","On track")))))</f>
        <v/>
      </c>
      <c r="R150" s="60" t="n"/>
    </row>
    <row r="151" ht="21.75" customHeight="1" s="31">
      <c r="A151" s="60" t="n"/>
      <c r="B151" s="60" t="n"/>
      <c r="C151" s="60" t="n"/>
      <c r="D151" s="60" t="n"/>
      <c r="E151" s="61" t="n"/>
      <c r="F151" s="61" t="n"/>
      <c r="G151" s="62" t="n"/>
      <c r="H151" s="63" t="n"/>
      <c r="I151" s="62" t="n"/>
      <c r="J151" s="57">
        <f>IF(OR(A151="",H151="",I151=""),"",H151*I151)</f>
        <v/>
      </c>
      <c r="K151" s="59">
        <f>IF(OR(A151="",G151&lt;=0,J151=""),"",(G151-J151)/G151)</f>
        <v/>
      </c>
      <c r="L151" s="57">
        <f>IF(A151="","",IF(D151="Complete",O151,O151+MAX(0,H151-N151)*I151))</f>
        <v/>
      </c>
      <c r="M151" s="59">
        <f>IF(OR(A151="",G151&lt;=0,L151=""),"",(G151-L151)/G151)</f>
        <v/>
      </c>
      <c r="N151" s="58">
        <f>IF(A151="","",SUMIF('TIME LOG'!$C$7:$C$206,A151,'TIME LOG'!$G$7:$G$206)+SUMIF('SCOPE LOG'!$C$7:$C$206,A151,'SCOPE LOG'!$I$7:$I$206))</f>
        <v/>
      </c>
      <c r="O151" s="57">
        <f>IF(A151="","",SUMIF('TIME LOG'!$C$7:$C$206,A151,'TIME LOG'!$I$7:$I$206)+SUMIF('SCOPE LOG'!$C$7:$C$206,A151,'SCOPE LOG'!$L$7:$L$206))</f>
        <v/>
      </c>
      <c r="P151" s="59">
        <f>IF(OR(A151="",K151="",M151=""),"",M151-K151)</f>
        <v/>
      </c>
      <c r="Q151" s="55">
        <f>IF(A151="","",IF(D151="Complete","Closed",IF(M151="","Set fee",IF(M151&lt;'START HERE'!$I$7,"At risk",IF(M151&lt;'START HERE'!$I$7+'START HERE'!$I$8,"Watch","On track")))))</f>
        <v/>
      </c>
      <c r="R151" s="60" t="n"/>
    </row>
    <row r="152" ht="21.75" customHeight="1" s="31">
      <c r="A152" s="60" t="n"/>
      <c r="B152" s="60" t="n"/>
      <c r="C152" s="60" t="n"/>
      <c r="D152" s="60" t="n"/>
      <c r="E152" s="61" t="n"/>
      <c r="F152" s="61" t="n"/>
      <c r="G152" s="62" t="n"/>
      <c r="H152" s="63" t="n"/>
      <c r="I152" s="62" t="n"/>
      <c r="J152" s="57">
        <f>IF(OR(A152="",H152="",I152=""),"",H152*I152)</f>
        <v/>
      </c>
      <c r="K152" s="59">
        <f>IF(OR(A152="",G152&lt;=0,J152=""),"",(G152-J152)/G152)</f>
        <v/>
      </c>
      <c r="L152" s="57">
        <f>IF(A152="","",IF(D152="Complete",O152,O152+MAX(0,H152-N152)*I152))</f>
        <v/>
      </c>
      <c r="M152" s="59">
        <f>IF(OR(A152="",G152&lt;=0,L152=""),"",(G152-L152)/G152)</f>
        <v/>
      </c>
      <c r="N152" s="58">
        <f>IF(A152="","",SUMIF('TIME LOG'!$C$7:$C$206,A152,'TIME LOG'!$G$7:$G$206)+SUMIF('SCOPE LOG'!$C$7:$C$206,A152,'SCOPE LOG'!$I$7:$I$206))</f>
        <v/>
      </c>
      <c r="O152" s="57">
        <f>IF(A152="","",SUMIF('TIME LOG'!$C$7:$C$206,A152,'TIME LOG'!$I$7:$I$206)+SUMIF('SCOPE LOG'!$C$7:$C$206,A152,'SCOPE LOG'!$L$7:$L$206))</f>
        <v/>
      </c>
      <c r="P152" s="59">
        <f>IF(OR(A152="",K152="",M152=""),"",M152-K152)</f>
        <v/>
      </c>
      <c r="Q152" s="55">
        <f>IF(A152="","",IF(D152="Complete","Closed",IF(M152="","Set fee",IF(M152&lt;'START HERE'!$I$7,"At risk",IF(M152&lt;'START HERE'!$I$7+'START HERE'!$I$8,"Watch","On track")))))</f>
        <v/>
      </c>
      <c r="R152" s="60" t="n"/>
    </row>
    <row r="153" ht="21.75" customHeight="1" s="31">
      <c r="A153" s="60" t="n"/>
      <c r="B153" s="60" t="n"/>
      <c r="C153" s="60" t="n"/>
      <c r="D153" s="60" t="n"/>
      <c r="E153" s="61" t="n"/>
      <c r="F153" s="61" t="n"/>
      <c r="G153" s="62" t="n"/>
      <c r="H153" s="63" t="n"/>
      <c r="I153" s="62" t="n"/>
      <c r="J153" s="57">
        <f>IF(OR(A153="",H153="",I153=""),"",H153*I153)</f>
        <v/>
      </c>
      <c r="K153" s="59">
        <f>IF(OR(A153="",G153&lt;=0,J153=""),"",(G153-J153)/G153)</f>
        <v/>
      </c>
      <c r="L153" s="57">
        <f>IF(A153="","",IF(D153="Complete",O153,O153+MAX(0,H153-N153)*I153))</f>
        <v/>
      </c>
      <c r="M153" s="59">
        <f>IF(OR(A153="",G153&lt;=0,L153=""),"",(G153-L153)/G153)</f>
        <v/>
      </c>
      <c r="N153" s="58">
        <f>IF(A153="","",SUMIF('TIME LOG'!$C$7:$C$206,A153,'TIME LOG'!$G$7:$G$206)+SUMIF('SCOPE LOG'!$C$7:$C$206,A153,'SCOPE LOG'!$I$7:$I$206))</f>
        <v/>
      </c>
      <c r="O153" s="57">
        <f>IF(A153="","",SUMIF('TIME LOG'!$C$7:$C$206,A153,'TIME LOG'!$I$7:$I$206)+SUMIF('SCOPE LOG'!$C$7:$C$206,A153,'SCOPE LOG'!$L$7:$L$206))</f>
        <v/>
      </c>
      <c r="P153" s="59">
        <f>IF(OR(A153="",K153="",M153=""),"",M153-K153)</f>
        <v/>
      </c>
      <c r="Q153" s="55">
        <f>IF(A153="","",IF(D153="Complete","Closed",IF(M153="","Set fee",IF(M153&lt;'START HERE'!$I$7,"At risk",IF(M153&lt;'START HERE'!$I$7+'START HERE'!$I$8,"Watch","On track")))))</f>
        <v/>
      </c>
      <c r="R153" s="60" t="n"/>
    </row>
    <row r="154" ht="21.75" customHeight="1" s="31">
      <c r="A154" s="60" t="n"/>
      <c r="B154" s="60" t="n"/>
      <c r="C154" s="60" t="n"/>
      <c r="D154" s="60" t="n"/>
      <c r="E154" s="61" t="n"/>
      <c r="F154" s="61" t="n"/>
      <c r="G154" s="62" t="n"/>
      <c r="H154" s="63" t="n"/>
      <c r="I154" s="62" t="n"/>
      <c r="J154" s="57">
        <f>IF(OR(A154="",H154="",I154=""),"",H154*I154)</f>
        <v/>
      </c>
      <c r="K154" s="59">
        <f>IF(OR(A154="",G154&lt;=0,J154=""),"",(G154-J154)/G154)</f>
        <v/>
      </c>
      <c r="L154" s="57">
        <f>IF(A154="","",IF(D154="Complete",O154,O154+MAX(0,H154-N154)*I154))</f>
        <v/>
      </c>
      <c r="M154" s="59">
        <f>IF(OR(A154="",G154&lt;=0,L154=""),"",(G154-L154)/G154)</f>
        <v/>
      </c>
      <c r="N154" s="58">
        <f>IF(A154="","",SUMIF('TIME LOG'!$C$7:$C$206,A154,'TIME LOG'!$G$7:$G$206)+SUMIF('SCOPE LOG'!$C$7:$C$206,A154,'SCOPE LOG'!$I$7:$I$206))</f>
        <v/>
      </c>
      <c r="O154" s="57">
        <f>IF(A154="","",SUMIF('TIME LOG'!$C$7:$C$206,A154,'TIME LOG'!$I$7:$I$206)+SUMIF('SCOPE LOG'!$C$7:$C$206,A154,'SCOPE LOG'!$L$7:$L$206))</f>
        <v/>
      </c>
      <c r="P154" s="59">
        <f>IF(OR(A154="",K154="",M154=""),"",M154-K154)</f>
        <v/>
      </c>
      <c r="Q154" s="55">
        <f>IF(A154="","",IF(D154="Complete","Closed",IF(M154="","Set fee",IF(M154&lt;'START HERE'!$I$7,"At risk",IF(M154&lt;'START HERE'!$I$7+'START HERE'!$I$8,"Watch","On track")))))</f>
        <v/>
      </c>
      <c r="R154" s="60" t="n"/>
    </row>
    <row r="155" ht="21.75" customHeight="1" s="31">
      <c r="A155" s="60" t="n"/>
      <c r="B155" s="60" t="n"/>
      <c r="C155" s="60" t="n"/>
      <c r="D155" s="60" t="n"/>
      <c r="E155" s="61" t="n"/>
      <c r="F155" s="61" t="n"/>
      <c r="G155" s="62" t="n"/>
      <c r="H155" s="63" t="n"/>
      <c r="I155" s="62" t="n"/>
      <c r="J155" s="57">
        <f>IF(OR(A155="",H155="",I155=""),"",H155*I155)</f>
        <v/>
      </c>
      <c r="K155" s="59">
        <f>IF(OR(A155="",G155&lt;=0,J155=""),"",(G155-J155)/G155)</f>
        <v/>
      </c>
      <c r="L155" s="57">
        <f>IF(A155="","",IF(D155="Complete",O155,O155+MAX(0,H155-N155)*I155))</f>
        <v/>
      </c>
      <c r="M155" s="59">
        <f>IF(OR(A155="",G155&lt;=0,L155=""),"",(G155-L155)/G155)</f>
        <v/>
      </c>
      <c r="N155" s="58">
        <f>IF(A155="","",SUMIF('TIME LOG'!$C$7:$C$206,A155,'TIME LOG'!$G$7:$G$206)+SUMIF('SCOPE LOG'!$C$7:$C$206,A155,'SCOPE LOG'!$I$7:$I$206))</f>
        <v/>
      </c>
      <c r="O155" s="57">
        <f>IF(A155="","",SUMIF('TIME LOG'!$C$7:$C$206,A155,'TIME LOG'!$I$7:$I$206)+SUMIF('SCOPE LOG'!$C$7:$C$206,A155,'SCOPE LOG'!$L$7:$L$206))</f>
        <v/>
      </c>
      <c r="P155" s="59">
        <f>IF(OR(A155="",K155="",M155=""),"",M155-K155)</f>
        <v/>
      </c>
      <c r="Q155" s="55">
        <f>IF(A155="","",IF(D155="Complete","Closed",IF(M155="","Set fee",IF(M155&lt;'START HERE'!$I$7,"At risk",IF(M155&lt;'START HERE'!$I$7+'START HERE'!$I$8,"Watch","On track")))))</f>
        <v/>
      </c>
      <c r="R155" s="60" t="n"/>
    </row>
    <row r="156" ht="21.75" customHeight="1" s="31">
      <c r="A156" s="60" t="n"/>
      <c r="B156" s="60" t="n"/>
      <c r="C156" s="60" t="n"/>
      <c r="D156" s="60" t="n"/>
      <c r="E156" s="61" t="n"/>
      <c r="F156" s="61" t="n"/>
      <c r="G156" s="62" t="n"/>
      <c r="H156" s="63" t="n"/>
      <c r="I156" s="62" t="n"/>
      <c r="J156" s="57">
        <f>IF(OR(A156="",H156="",I156=""),"",H156*I156)</f>
        <v/>
      </c>
      <c r="K156" s="59">
        <f>IF(OR(A156="",G156&lt;=0,J156=""),"",(G156-J156)/G156)</f>
        <v/>
      </c>
      <c r="L156" s="57">
        <f>IF(A156="","",IF(D156="Complete",O156,O156+MAX(0,H156-N156)*I156))</f>
        <v/>
      </c>
      <c r="M156" s="59">
        <f>IF(OR(A156="",G156&lt;=0,L156=""),"",(G156-L156)/G156)</f>
        <v/>
      </c>
      <c r="N156" s="58">
        <f>IF(A156="","",SUMIF('TIME LOG'!$C$7:$C$206,A156,'TIME LOG'!$G$7:$G$206)+SUMIF('SCOPE LOG'!$C$7:$C$206,A156,'SCOPE LOG'!$I$7:$I$206))</f>
        <v/>
      </c>
      <c r="O156" s="57">
        <f>IF(A156="","",SUMIF('TIME LOG'!$C$7:$C$206,A156,'TIME LOG'!$I$7:$I$206)+SUMIF('SCOPE LOG'!$C$7:$C$206,A156,'SCOPE LOG'!$L$7:$L$206))</f>
        <v/>
      </c>
      <c r="P156" s="59">
        <f>IF(OR(A156="",K156="",M156=""),"",M156-K156)</f>
        <v/>
      </c>
      <c r="Q156" s="55">
        <f>IF(A156="","",IF(D156="Complete","Closed",IF(M156="","Set fee",IF(M156&lt;'START HERE'!$I$7,"At risk",IF(M156&lt;'START HERE'!$I$7+'START HERE'!$I$8,"Watch","On track")))))</f>
        <v/>
      </c>
      <c r="R156" s="60" t="n"/>
    </row>
    <row r="157" ht="21.75" customHeight="1" s="31">
      <c r="A157" s="60" t="n"/>
      <c r="B157" s="60" t="n"/>
      <c r="C157" s="60" t="n"/>
      <c r="D157" s="60" t="n"/>
      <c r="E157" s="61" t="n"/>
      <c r="F157" s="61" t="n"/>
      <c r="G157" s="62" t="n"/>
      <c r="H157" s="63" t="n"/>
      <c r="I157" s="62" t="n"/>
      <c r="J157" s="57">
        <f>IF(OR(A157="",H157="",I157=""),"",H157*I157)</f>
        <v/>
      </c>
      <c r="K157" s="59">
        <f>IF(OR(A157="",G157&lt;=0,J157=""),"",(G157-J157)/G157)</f>
        <v/>
      </c>
      <c r="L157" s="57">
        <f>IF(A157="","",IF(D157="Complete",O157,O157+MAX(0,H157-N157)*I157))</f>
        <v/>
      </c>
      <c r="M157" s="59">
        <f>IF(OR(A157="",G157&lt;=0,L157=""),"",(G157-L157)/G157)</f>
        <v/>
      </c>
      <c r="N157" s="58">
        <f>IF(A157="","",SUMIF('TIME LOG'!$C$7:$C$206,A157,'TIME LOG'!$G$7:$G$206)+SUMIF('SCOPE LOG'!$C$7:$C$206,A157,'SCOPE LOG'!$I$7:$I$206))</f>
        <v/>
      </c>
      <c r="O157" s="57">
        <f>IF(A157="","",SUMIF('TIME LOG'!$C$7:$C$206,A157,'TIME LOG'!$I$7:$I$206)+SUMIF('SCOPE LOG'!$C$7:$C$206,A157,'SCOPE LOG'!$L$7:$L$206))</f>
        <v/>
      </c>
      <c r="P157" s="59">
        <f>IF(OR(A157="",K157="",M157=""),"",M157-K157)</f>
        <v/>
      </c>
      <c r="Q157" s="55">
        <f>IF(A157="","",IF(D157="Complete","Closed",IF(M157="","Set fee",IF(M157&lt;'START HERE'!$I$7,"At risk",IF(M157&lt;'START HERE'!$I$7+'START HERE'!$I$8,"Watch","On track")))))</f>
        <v/>
      </c>
      <c r="R157" s="60" t="n"/>
    </row>
    <row r="158" ht="21.75" customHeight="1" s="31">
      <c r="A158" s="60" t="n"/>
      <c r="B158" s="60" t="n"/>
      <c r="C158" s="60" t="n"/>
      <c r="D158" s="60" t="n"/>
      <c r="E158" s="61" t="n"/>
      <c r="F158" s="61" t="n"/>
      <c r="G158" s="62" t="n"/>
      <c r="H158" s="63" t="n"/>
      <c r="I158" s="62" t="n"/>
      <c r="J158" s="57">
        <f>IF(OR(A158="",H158="",I158=""),"",H158*I158)</f>
        <v/>
      </c>
      <c r="K158" s="59">
        <f>IF(OR(A158="",G158&lt;=0,J158=""),"",(G158-J158)/G158)</f>
        <v/>
      </c>
      <c r="L158" s="57">
        <f>IF(A158="","",IF(D158="Complete",O158,O158+MAX(0,H158-N158)*I158))</f>
        <v/>
      </c>
      <c r="M158" s="59">
        <f>IF(OR(A158="",G158&lt;=0,L158=""),"",(G158-L158)/G158)</f>
        <v/>
      </c>
      <c r="N158" s="58">
        <f>IF(A158="","",SUMIF('TIME LOG'!$C$7:$C$206,A158,'TIME LOG'!$G$7:$G$206)+SUMIF('SCOPE LOG'!$C$7:$C$206,A158,'SCOPE LOG'!$I$7:$I$206))</f>
        <v/>
      </c>
      <c r="O158" s="57">
        <f>IF(A158="","",SUMIF('TIME LOG'!$C$7:$C$206,A158,'TIME LOG'!$I$7:$I$206)+SUMIF('SCOPE LOG'!$C$7:$C$206,A158,'SCOPE LOG'!$L$7:$L$206))</f>
        <v/>
      </c>
      <c r="P158" s="59">
        <f>IF(OR(A158="",K158="",M158=""),"",M158-K158)</f>
        <v/>
      </c>
      <c r="Q158" s="55">
        <f>IF(A158="","",IF(D158="Complete","Closed",IF(M158="","Set fee",IF(M158&lt;'START HERE'!$I$7,"At risk",IF(M158&lt;'START HERE'!$I$7+'START HERE'!$I$8,"Watch","On track")))))</f>
        <v/>
      </c>
      <c r="R158" s="60" t="n"/>
    </row>
    <row r="159" ht="21.75" customHeight="1" s="31">
      <c r="A159" s="60" t="n"/>
      <c r="B159" s="60" t="n"/>
      <c r="C159" s="60" t="n"/>
      <c r="D159" s="60" t="n"/>
      <c r="E159" s="61" t="n"/>
      <c r="F159" s="61" t="n"/>
      <c r="G159" s="62" t="n"/>
      <c r="H159" s="63" t="n"/>
      <c r="I159" s="62" t="n"/>
      <c r="J159" s="57">
        <f>IF(OR(A159="",H159="",I159=""),"",H159*I159)</f>
        <v/>
      </c>
      <c r="K159" s="59">
        <f>IF(OR(A159="",G159&lt;=0,J159=""),"",(G159-J159)/G159)</f>
        <v/>
      </c>
      <c r="L159" s="57">
        <f>IF(A159="","",IF(D159="Complete",O159,O159+MAX(0,H159-N159)*I159))</f>
        <v/>
      </c>
      <c r="M159" s="59">
        <f>IF(OR(A159="",G159&lt;=0,L159=""),"",(G159-L159)/G159)</f>
        <v/>
      </c>
      <c r="N159" s="58">
        <f>IF(A159="","",SUMIF('TIME LOG'!$C$7:$C$206,A159,'TIME LOG'!$G$7:$G$206)+SUMIF('SCOPE LOG'!$C$7:$C$206,A159,'SCOPE LOG'!$I$7:$I$206))</f>
        <v/>
      </c>
      <c r="O159" s="57">
        <f>IF(A159="","",SUMIF('TIME LOG'!$C$7:$C$206,A159,'TIME LOG'!$I$7:$I$206)+SUMIF('SCOPE LOG'!$C$7:$C$206,A159,'SCOPE LOG'!$L$7:$L$206))</f>
        <v/>
      </c>
      <c r="P159" s="59">
        <f>IF(OR(A159="",K159="",M159=""),"",M159-K159)</f>
        <v/>
      </c>
      <c r="Q159" s="55">
        <f>IF(A159="","",IF(D159="Complete","Closed",IF(M159="","Set fee",IF(M159&lt;'START HERE'!$I$7,"At risk",IF(M159&lt;'START HERE'!$I$7+'START HERE'!$I$8,"Watch","On track")))))</f>
        <v/>
      </c>
      <c r="R159" s="60" t="n"/>
    </row>
    <row r="160" ht="21.75" customHeight="1" s="31">
      <c r="A160" s="60" t="n"/>
      <c r="B160" s="60" t="n"/>
      <c r="C160" s="60" t="n"/>
      <c r="D160" s="60" t="n"/>
      <c r="E160" s="61" t="n"/>
      <c r="F160" s="61" t="n"/>
      <c r="G160" s="62" t="n"/>
      <c r="H160" s="63" t="n"/>
      <c r="I160" s="62" t="n"/>
      <c r="J160" s="57">
        <f>IF(OR(A160="",H160="",I160=""),"",H160*I160)</f>
        <v/>
      </c>
      <c r="K160" s="59">
        <f>IF(OR(A160="",G160&lt;=0,J160=""),"",(G160-J160)/G160)</f>
        <v/>
      </c>
      <c r="L160" s="57">
        <f>IF(A160="","",IF(D160="Complete",O160,O160+MAX(0,H160-N160)*I160))</f>
        <v/>
      </c>
      <c r="M160" s="59">
        <f>IF(OR(A160="",G160&lt;=0,L160=""),"",(G160-L160)/G160)</f>
        <v/>
      </c>
      <c r="N160" s="58">
        <f>IF(A160="","",SUMIF('TIME LOG'!$C$7:$C$206,A160,'TIME LOG'!$G$7:$G$206)+SUMIF('SCOPE LOG'!$C$7:$C$206,A160,'SCOPE LOG'!$I$7:$I$206))</f>
        <v/>
      </c>
      <c r="O160" s="57">
        <f>IF(A160="","",SUMIF('TIME LOG'!$C$7:$C$206,A160,'TIME LOG'!$I$7:$I$206)+SUMIF('SCOPE LOG'!$C$7:$C$206,A160,'SCOPE LOG'!$L$7:$L$206))</f>
        <v/>
      </c>
      <c r="P160" s="59">
        <f>IF(OR(A160="",K160="",M160=""),"",M160-K160)</f>
        <v/>
      </c>
      <c r="Q160" s="55">
        <f>IF(A160="","",IF(D160="Complete","Closed",IF(M160="","Set fee",IF(M160&lt;'START HERE'!$I$7,"At risk",IF(M160&lt;'START HERE'!$I$7+'START HERE'!$I$8,"Watch","On track")))))</f>
        <v/>
      </c>
      <c r="R160" s="60" t="n"/>
    </row>
    <row r="161" ht="21.75" customHeight="1" s="31">
      <c r="A161" s="60" t="n"/>
      <c r="B161" s="60" t="n"/>
      <c r="C161" s="60" t="n"/>
      <c r="D161" s="60" t="n"/>
      <c r="E161" s="61" t="n"/>
      <c r="F161" s="61" t="n"/>
      <c r="G161" s="62" t="n"/>
      <c r="H161" s="63" t="n"/>
      <c r="I161" s="62" t="n"/>
      <c r="J161" s="57">
        <f>IF(OR(A161="",H161="",I161=""),"",H161*I161)</f>
        <v/>
      </c>
      <c r="K161" s="59">
        <f>IF(OR(A161="",G161&lt;=0,J161=""),"",(G161-J161)/G161)</f>
        <v/>
      </c>
      <c r="L161" s="57">
        <f>IF(A161="","",IF(D161="Complete",O161,O161+MAX(0,H161-N161)*I161))</f>
        <v/>
      </c>
      <c r="M161" s="59">
        <f>IF(OR(A161="",G161&lt;=0,L161=""),"",(G161-L161)/G161)</f>
        <v/>
      </c>
      <c r="N161" s="58">
        <f>IF(A161="","",SUMIF('TIME LOG'!$C$7:$C$206,A161,'TIME LOG'!$G$7:$G$206)+SUMIF('SCOPE LOG'!$C$7:$C$206,A161,'SCOPE LOG'!$I$7:$I$206))</f>
        <v/>
      </c>
      <c r="O161" s="57">
        <f>IF(A161="","",SUMIF('TIME LOG'!$C$7:$C$206,A161,'TIME LOG'!$I$7:$I$206)+SUMIF('SCOPE LOG'!$C$7:$C$206,A161,'SCOPE LOG'!$L$7:$L$206))</f>
        <v/>
      </c>
      <c r="P161" s="59">
        <f>IF(OR(A161="",K161="",M161=""),"",M161-K161)</f>
        <v/>
      </c>
      <c r="Q161" s="55">
        <f>IF(A161="","",IF(D161="Complete","Closed",IF(M161="","Set fee",IF(M161&lt;'START HERE'!$I$7,"At risk",IF(M161&lt;'START HERE'!$I$7+'START HERE'!$I$8,"Watch","On track")))))</f>
        <v/>
      </c>
      <c r="R161" s="60" t="n"/>
    </row>
    <row r="162" ht="21.75" customHeight="1" s="31">
      <c r="A162" s="60" t="n"/>
      <c r="B162" s="60" t="n"/>
      <c r="C162" s="60" t="n"/>
      <c r="D162" s="60" t="n"/>
      <c r="E162" s="61" t="n"/>
      <c r="F162" s="61" t="n"/>
      <c r="G162" s="62" t="n"/>
      <c r="H162" s="63" t="n"/>
      <c r="I162" s="62" t="n"/>
      <c r="J162" s="57">
        <f>IF(OR(A162="",H162="",I162=""),"",H162*I162)</f>
        <v/>
      </c>
      <c r="K162" s="59">
        <f>IF(OR(A162="",G162&lt;=0,J162=""),"",(G162-J162)/G162)</f>
        <v/>
      </c>
      <c r="L162" s="57">
        <f>IF(A162="","",IF(D162="Complete",O162,O162+MAX(0,H162-N162)*I162))</f>
        <v/>
      </c>
      <c r="M162" s="59">
        <f>IF(OR(A162="",G162&lt;=0,L162=""),"",(G162-L162)/G162)</f>
        <v/>
      </c>
      <c r="N162" s="58">
        <f>IF(A162="","",SUMIF('TIME LOG'!$C$7:$C$206,A162,'TIME LOG'!$G$7:$G$206)+SUMIF('SCOPE LOG'!$C$7:$C$206,A162,'SCOPE LOG'!$I$7:$I$206))</f>
        <v/>
      </c>
      <c r="O162" s="57">
        <f>IF(A162="","",SUMIF('TIME LOG'!$C$7:$C$206,A162,'TIME LOG'!$I$7:$I$206)+SUMIF('SCOPE LOG'!$C$7:$C$206,A162,'SCOPE LOG'!$L$7:$L$206))</f>
        <v/>
      </c>
      <c r="P162" s="59">
        <f>IF(OR(A162="",K162="",M162=""),"",M162-K162)</f>
        <v/>
      </c>
      <c r="Q162" s="55">
        <f>IF(A162="","",IF(D162="Complete","Closed",IF(M162="","Set fee",IF(M162&lt;'START HERE'!$I$7,"At risk",IF(M162&lt;'START HERE'!$I$7+'START HERE'!$I$8,"Watch","On track")))))</f>
        <v/>
      </c>
      <c r="R162" s="60" t="n"/>
    </row>
    <row r="163" ht="21.75" customHeight="1" s="31">
      <c r="A163" s="60" t="n"/>
      <c r="B163" s="60" t="n"/>
      <c r="C163" s="60" t="n"/>
      <c r="D163" s="60" t="n"/>
      <c r="E163" s="61" t="n"/>
      <c r="F163" s="61" t="n"/>
      <c r="G163" s="62" t="n"/>
      <c r="H163" s="63" t="n"/>
      <c r="I163" s="62" t="n"/>
      <c r="J163" s="57">
        <f>IF(OR(A163="",H163="",I163=""),"",H163*I163)</f>
        <v/>
      </c>
      <c r="K163" s="59">
        <f>IF(OR(A163="",G163&lt;=0,J163=""),"",(G163-J163)/G163)</f>
        <v/>
      </c>
      <c r="L163" s="57">
        <f>IF(A163="","",IF(D163="Complete",O163,O163+MAX(0,H163-N163)*I163))</f>
        <v/>
      </c>
      <c r="M163" s="59">
        <f>IF(OR(A163="",G163&lt;=0,L163=""),"",(G163-L163)/G163)</f>
        <v/>
      </c>
      <c r="N163" s="58">
        <f>IF(A163="","",SUMIF('TIME LOG'!$C$7:$C$206,A163,'TIME LOG'!$G$7:$G$206)+SUMIF('SCOPE LOG'!$C$7:$C$206,A163,'SCOPE LOG'!$I$7:$I$206))</f>
        <v/>
      </c>
      <c r="O163" s="57">
        <f>IF(A163="","",SUMIF('TIME LOG'!$C$7:$C$206,A163,'TIME LOG'!$I$7:$I$206)+SUMIF('SCOPE LOG'!$C$7:$C$206,A163,'SCOPE LOG'!$L$7:$L$206))</f>
        <v/>
      </c>
      <c r="P163" s="59">
        <f>IF(OR(A163="",K163="",M163=""),"",M163-K163)</f>
        <v/>
      </c>
      <c r="Q163" s="55">
        <f>IF(A163="","",IF(D163="Complete","Closed",IF(M163="","Set fee",IF(M163&lt;'START HERE'!$I$7,"At risk",IF(M163&lt;'START HERE'!$I$7+'START HERE'!$I$8,"Watch","On track")))))</f>
        <v/>
      </c>
      <c r="R163" s="60" t="n"/>
    </row>
    <row r="164" ht="21.75" customHeight="1" s="31">
      <c r="A164" s="60" t="n"/>
      <c r="B164" s="60" t="n"/>
      <c r="C164" s="60" t="n"/>
      <c r="D164" s="60" t="n"/>
      <c r="E164" s="61" t="n"/>
      <c r="F164" s="61" t="n"/>
      <c r="G164" s="62" t="n"/>
      <c r="H164" s="63" t="n"/>
      <c r="I164" s="62" t="n"/>
      <c r="J164" s="57">
        <f>IF(OR(A164="",H164="",I164=""),"",H164*I164)</f>
        <v/>
      </c>
      <c r="K164" s="59">
        <f>IF(OR(A164="",G164&lt;=0,J164=""),"",(G164-J164)/G164)</f>
        <v/>
      </c>
      <c r="L164" s="57">
        <f>IF(A164="","",IF(D164="Complete",O164,O164+MAX(0,H164-N164)*I164))</f>
        <v/>
      </c>
      <c r="M164" s="59">
        <f>IF(OR(A164="",G164&lt;=0,L164=""),"",(G164-L164)/G164)</f>
        <v/>
      </c>
      <c r="N164" s="58">
        <f>IF(A164="","",SUMIF('TIME LOG'!$C$7:$C$206,A164,'TIME LOG'!$G$7:$G$206)+SUMIF('SCOPE LOG'!$C$7:$C$206,A164,'SCOPE LOG'!$I$7:$I$206))</f>
        <v/>
      </c>
      <c r="O164" s="57">
        <f>IF(A164="","",SUMIF('TIME LOG'!$C$7:$C$206,A164,'TIME LOG'!$I$7:$I$206)+SUMIF('SCOPE LOG'!$C$7:$C$206,A164,'SCOPE LOG'!$L$7:$L$206))</f>
        <v/>
      </c>
      <c r="P164" s="59">
        <f>IF(OR(A164="",K164="",M164=""),"",M164-K164)</f>
        <v/>
      </c>
      <c r="Q164" s="55">
        <f>IF(A164="","",IF(D164="Complete","Closed",IF(M164="","Set fee",IF(M164&lt;'START HERE'!$I$7,"At risk",IF(M164&lt;'START HERE'!$I$7+'START HERE'!$I$8,"Watch","On track")))))</f>
        <v/>
      </c>
      <c r="R164" s="60" t="n"/>
    </row>
    <row r="165" ht="21.75" customHeight="1" s="31">
      <c r="A165" s="60" t="n"/>
      <c r="B165" s="60" t="n"/>
      <c r="C165" s="60" t="n"/>
      <c r="D165" s="60" t="n"/>
      <c r="E165" s="61" t="n"/>
      <c r="F165" s="61" t="n"/>
      <c r="G165" s="62" t="n"/>
      <c r="H165" s="63" t="n"/>
      <c r="I165" s="62" t="n"/>
      <c r="J165" s="57">
        <f>IF(OR(A165="",H165="",I165=""),"",H165*I165)</f>
        <v/>
      </c>
      <c r="K165" s="59">
        <f>IF(OR(A165="",G165&lt;=0,J165=""),"",(G165-J165)/G165)</f>
        <v/>
      </c>
      <c r="L165" s="57">
        <f>IF(A165="","",IF(D165="Complete",O165,O165+MAX(0,H165-N165)*I165))</f>
        <v/>
      </c>
      <c r="M165" s="59">
        <f>IF(OR(A165="",G165&lt;=0,L165=""),"",(G165-L165)/G165)</f>
        <v/>
      </c>
      <c r="N165" s="58">
        <f>IF(A165="","",SUMIF('TIME LOG'!$C$7:$C$206,A165,'TIME LOG'!$G$7:$G$206)+SUMIF('SCOPE LOG'!$C$7:$C$206,A165,'SCOPE LOG'!$I$7:$I$206))</f>
        <v/>
      </c>
      <c r="O165" s="57">
        <f>IF(A165="","",SUMIF('TIME LOG'!$C$7:$C$206,A165,'TIME LOG'!$I$7:$I$206)+SUMIF('SCOPE LOG'!$C$7:$C$206,A165,'SCOPE LOG'!$L$7:$L$206))</f>
        <v/>
      </c>
      <c r="P165" s="59">
        <f>IF(OR(A165="",K165="",M165=""),"",M165-K165)</f>
        <v/>
      </c>
      <c r="Q165" s="55">
        <f>IF(A165="","",IF(D165="Complete","Closed",IF(M165="","Set fee",IF(M165&lt;'START HERE'!$I$7,"At risk",IF(M165&lt;'START HERE'!$I$7+'START HERE'!$I$8,"Watch","On track")))))</f>
        <v/>
      </c>
      <c r="R165" s="60" t="n"/>
    </row>
    <row r="166" ht="21.75" customHeight="1" s="31">
      <c r="A166" s="60" t="n"/>
      <c r="B166" s="60" t="n"/>
      <c r="C166" s="60" t="n"/>
      <c r="D166" s="60" t="n"/>
      <c r="E166" s="61" t="n"/>
      <c r="F166" s="61" t="n"/>
      <c r="G166" s="62" t="n"/>
      <c r="H166" s="63" t="n"/>
      <c r="I166" s="62" t="n"/>
      <c r="J166" s="57">
        <f>IF(OR(A166="",H166="",I166=""),"",H166*I166)</f>
        <v/>
      </c>
      <c r="K166" s="59">
        <f>IF(OR(A166="",G166&lt;=0,J166=""),"",(G166-J166)/G166)</f>
        <v/>
      </c>
      <c r="L166" s="57">
        <f>IF(A166="","",IF(D166="Complete",O166,O166+MAX(0,H166-N166)*I166))</f>
        <v/>
      </c>
      <c r="M166" s="59">
        <f>IF(OR(A166="",G166&lt;=0,L166=""),"",(G166-L166)/G166)</f>
        <v/>
      </c>
      <c r="N166" s="58">
        <f>IF(A166="","",SUMIF('TIME LOG'!$C$7:$C$206,A166,'TIME LOG'!$G$7:$G$206)+SUMIF('SCOPE LOG'!$C$7:$C$206,A166,'SCOPE LOG'!$I$7:$I$206))</f>
        <v/>
      </c>
      <c r="O166" s="57">
        <f>IF(A166="","",SUMIF('TIME LOG'!$C$7:$C$206,A166,'TIME LOG'!$I$7:$I$206)+SUMIF('SCOPE LOG'!$C$7:$C$206,A166,'SCOPE LOG'!$L$7:$L$206))</f>
        <v/>
      </c>
      <c r="P166" s="59">
        <f>IF(OR(A166="",K166="",M166=""),"",M166-K166)</f>
        <v/>
      </c>
      <c r="Q166" s="55">
        <f>IF(A166="","",IF(D166="Complete","Closed",IF(M166="","Set fee",IF(M166&lt;'START HERE'!$I$7,"At risk",IF(M166&lt;'START HERE'!$I$7+'START HERE'!$I$8,"Watch","On track")))))</f>
        <v/>
      </c>
      <c r="R166" s="60" t="n"/>
    </row>
    <row r="167" ht="21.75" customHeight="1" s="31">
      <c r="A167" s="60" t="n"/>
      <c r="B167" s="60" t="n"/>
      <c r="C167" s="60" t="n"/>
      <c r="D167" s="60" t="n"/>
      <c r="E167" s="61" t="n"/>
      <c r="F167" s="61" t="n"/>
      <c r="G167" s="62" t="n"/>
      <c r="H167" s="63" t="n"/>
      <c r="I167" s="62" t="n"/>
      <c r="J167" s="57">
        <f>IF(OR(A167="",H167="",I167=""),"",H167*I167)</f>
        <v/>
      </c>
      <c r="K167" s="59">
        <f>IF(OR(A167="",G167&lt;=0,J167=""),"",(G167-J167)/G167)</f>
        <v/>
      </c>
      <c r="L167" s="57">
        <f>IF(A167="","",IF(D167="Complete",O167,O167+MAX(0,H167-N167)*I167))</f>
        <v/>
      </c>
      <c r="M167" s="59">
        <f>IF(OR(A167="",G167&lt;=0,L167=""),"",(G167-L167)/G167)</f>
        <v/>
      </c>
      <c r="N167" s="58">
        <f>IF(A167="","",SUMIF('TIME LOG'!$C$7:$C$206,A167,'TIME LOG'!$G$7:$G$206)+SUMIF('SCOPE LOG'!$C$7:$C$206,A167,'SCOPE LOG'!$I$7:$I$206))</f>
        <v/>
      </c>
      <c r="O167" s="57">
        <f>IF(A167="","",SUMIF('TIME LOG'!$C$7:$C$206,A167,'TIME LOG'!$I$7:$I$206)+SUMIF('SCOPE LOG'!$C$7:$C$206,A167,'SCOPE LOG'!$L$7:$L$206))</f>
        <v/>
      </c>
      <c r="P167" s="59">
        <f>IF(OR(A167="",K167="",M167=""),"",M167-K167)</f>
        <v/>
      </c>
      <c r="Q167" s="55">
        <f>IF(A167="","",IF(D167="Complete","Closed",IF(M167="","Set fee",IF(M167&lt;'START HERE'!$I$7,"At risk",IF(M167&lt;'START HERE'!$I$7+'START HERE'!$I$8,"Watch","On track")))))</f>
        <v/>
      </c>
      <c r="R167" s="60" t="n"/>
    </row>
    <row r="168" ht="21.75" customHeight="1" s="31">
      <c r="A168" s="60" t="n"/>
      <c r="B168" s="60" t="n"/>
      <c r="C168" s="60" t="n"/>
      <c r="D168" s="60" t="n"/>
      <c r="E168" s="61" t="n"/>
      <c r="F168" s="61" t="n"/>
      <c r="G168" s="62" t="n"/>
      <c r="H168" s="63" t="n"/>
      <c r="I168" s="62" t="n"/>
      <c r="J168" s="57">
        <f>IF(OR(A168="",H168="",I168=""),"",H168*I168)</f>
        <v/>
      </c>
      <c r="K168" s="59">
        <f>IF(OR(A168="",G168&lt;=0,J168=""),"",(G168-J168)/G168)</f>
        <v/>
      </c>
      <c r="L168" s="57">
        <f>IF(A168="","",IF(D168="Complete",O168,O168+MAX(0,H168-N168)*I168))</f>
        <v/>
      </c>
      <c r="M168" s="59">
        <f>IF(OR(A168="",G168&lt;=0,L168=""),"",(G168-L168)/G168)</f>
        <v/>
      </c>
      <c r="N168" s="58">
        <f>IF(A168="","",SUMIF('TIME LOG'!$C$7:$C$206,A168,'TIME LOG'!$G$7:$G$206)+SUMIF('SCOPE LOG'!$C$7:$C$206,A168,'SCOPE LOG'!$I$7:$I$206))</f>
        <v/>
      </c>
      <c r="O168" s="57">
        <f>IF(A168="","",SUMIF('TIME LOG'!$C$7:$C$206,A168,'TIME LOG'!$I$7:$I$206)+SUMIF('SCOPE LOG'!$C$7:$C$206,A168,'SCOPE LOG'!$L$7:$L$206))</f>
        <v/>
      </c>
      <c r="P168" s="59">
        <f>IF(OR(A168="",K168="",M168=""),"",M168-K168)</f>
        <v/>
      </c>
      <c r="Q168" s="55">
        <f>IF(A168="","",IF(D168="Complete","Closed",IF(M168="","Set fee",IF(M168&lt;'START HERE'!$I$7,"At risk",IF(M168&lt;'START HERE'!$I$7+'START HERE'!$I$8,"Watch","On track")))))</f>
        <v/>
      </c>
      <c r="R168" s="60" t="n"/>
    </row>
    <row r="169" ht="21.75" customHeight="1" s="31">
      <c r="A169" s="60" t="n"/>
      <c r="B169" s="60" t="n"/>
      <c r="C169" s="60" t="n"/>
      <c r="D169" s="60" t="n"/>
      <c r="E169" s="61" t="n"/>
      <c r="F169" s="61" t="n"/>
      <c r="G169" s="62" t="n"/>
      <c r="H169" s="63" t="n"/>
      <c r="I169" s="62" t="n"/>
      <c r="J169" s="57">
        <f>IF(OR(A169="",H169="",I169=""),"",H169*I169)</f>
        <v/>
      </c>
      <c r="K169" s="59">
        <f>IF(OR(A169="",G169&lt;=0,J169=""),"",(G169-J169)/G169)</f>
        <v/>
      </c>
      <c r="L169" s="57">
        <f>IF(A169="","",IF(D169="Complete",O169,O169+MAX(0,H169-N169)*I169))</f>
        <v/>
      </c>
      <c r="M169" s="59">
        <f>IF(OR(A169="",G169&lt;=0,L169=""),"",(G169-L169)/G169)</f>
        <v/>
      </c>
      <c r="N169" s="58">
        <f>IF(A169="","",SUMIF('TIME LOG'!$C$7:$C$206,A169,'TIME LOG'!$G$7:$G$206)+SUMIF('SCOPE LOG'!$C$7:$C$206,A169,'SCOPE LOG'!$I$7:$I$206))</f>
        <v/>
      </c>
      <c r="O169" s="57">
        <f>IF(A169="","",SUMIF('TIME LOG'!$C$7:$C$206,A169,'TIME LOG'!$I$7:$I$206)+SUMIF('SCOPE LOG'!$C$7:$C$206,A169,'SCOPE LOG'!$L$7:$L$206))</f>
        <v/>
      </c>
      <c r="P169" s="59">
        <f>IF(OR(A169="",K169="",M169=""),"",M169-K169)</f>
        <v/>
      </c>
      <c r="Q169" s="55">
        <f>IF(A169="","",IF(D169="Complete","Closed",IF(M169="","Set fee",IF(M169&lt;'START HERE'!$I$7,"At risk",IF(M169&lt;'START HERE'!$I$7+'START HERE'!$I$8,"Watch","On track")))))</f>
        <v/>
      </c>
      <c r="R169" s="60" t="n"/>
    </row>
    <row r="170" ht="21.75" customHeight="1" s="31">
      <c r="A170" s="60" t="n"/>
      <c r="B170" s="60" t="n"/>
      <c r="C170" s="60" t="n"/>
      <c r="D170" s="60" t="n"/>
      <c r="E170" s="61" t="n"/>
      <c r="F170" s="61" t="n"/>
      <c r="G170" s="62" t="n"/>
      <c r="H170" s="63" t="n"/>
      <c r="I170" s="62" t="n"/>
      <c r="J170" s="57">
        <f>IF(OR(A170="",H170="",I170=""),"",H170*I170)</f>
        <v/>
      </c>
      <c r="K170" s="59">
        <f>IF(OR(A170="",G170&lt;=0,J170=""),"",(G170-J170)/G170)</f>
        <v/>
      </c>
      <c r="L170" s="57">
        <f>IF(A170="","",IF(D170="Complete",O170,O170+MAX(0,H170-N170)*I170))</f>
        <v/>
      </c>
      <c r="M170" s="59">
        <f>IF(OR(A170="",G170&lt;=0,L170=""),"",(G170-L170)/G170)</f>
        <v/>
      </c>
      <c r="N170" s="58">
        <f>IF(A170="","",SUMIF('TIME LOG'!$C$7:$C$206,A170,'TIME LOG'!$G$7:$G$206)+SUMIF('SCOPE LOG'!$C$7:$C$206,A170,'SCOPE LOG'!$I$7:$I$206))</f>
        <v/>
      </c>
      <c r="O170" s="57">
        <f>IF(A170="","",SUMIF('TIME LOG'!$C$7:$C$206,A170,'TIME LOG'!$I$7:$I$206)+SUMIF('SCOPE LOG'!$C$7:$C$206,A170,'SCOPE LOG'!$L$7:$L$206))</f>
        <v/>
      </c>
      <c r="P170" s="59">
        <f>IF(OR(A170="",K170="",M170=""),"",M170-K170)</f>
        <v/>
      </c>
      <c r="Q170" s="55">
        <f>IF(A170="","",IF(D170="Complete","Closed",IF(M170="","Set fee",IF(M170&lt;'START HERE'!$I$7,"At risk",IF(M170&lt;'START HERE'!$I$7+'START HERE'!$I$8,"Watch","On track")))))</f>
        <v/>
      </c>
      <c r="R170" s="60" t="n"/>
    </row>
    <row r="171" ht="21.75" customHeight="1" s="31">
      <c r="A171" s="60" t="n"/>
      <c r="B171" s="60" t="n"/>
      <c r="C171" s="60" t="n"/>
      <c r="D171" s="60" t="n"/>
      <c r="E171" s="61" t="n"/>
      <c r="F171" s="61" t="n"/>
      <c r="G171" s="62" t="n"/>
      <c r="H171" s="63" t="n"/>
      <c r="I171" s="62" t="n"/>
      <c r="J171" s="57">
        <f>IF(OR(A171="",H171="",I171=""),"",H171*I171)</f>
        <v/>
      </c>
      <c r="K171" s="59">
        <f>IF(OR(A171="",G171&lt;=0,J171=""),"",(G171-J171)/G171)</f>
        <v/>
      </c>
      <c r="L171" s="57">
        <f>IF(A171="","",IF(D171="Complete",O171,O171+MAX(0,H171-N171)*I171))</f>
        <v/>
      </c>
      <c r="M171" s="59">
        <f>IF(OR(A171="",G171&lt;=0,L171=""),"",(G171-L171)/G171)</f>
        <v/>
      </c>
      <c r="N171" s="58">
        <f>IF(A171="","",SUMIF('TIME LOG'!$C$7:$C$206,A171,'TIME LOG'!$G$7:$G$206)+SUMIF('SCOPE LOG'!$C$7:$C$206,A171,'SCOPE LOG'!$I$7:$I$206))</f>
        <v/>
      </c>
      <c r="O171" s="57">
        <f>IF(A171="","",SUMIF('TIME LOG'!$C$7:$C$206,A171,'TIME LOG'!$I$7:$I$206)+SUMIF('SCOPE LOG'!$C$7:$C$206,A171,'SCOPE LOG'!$L$7:$L$206))</f>
        <v/>
      </c>
      <c r="P171" s="59">
        <f>IF(OR(A171="",K171="",M171=""),"",M171-K171)</f>
        <v/>
      </c>
      <c r="Q171" s="55">
        <f>IF(A171="","",IF(D171="Complete","Closed",IF(M171="","Set fee",IF(M171&lt;'START HERE'!$I$7,"At risk",IF(M171&lt;'START HERE'!$I$7+'START HERE'!$I$8,"Watch","On track")))))</f>
        <v/>
      </c>
      <c r="R171" s="60" t="n"/>
    </row>
    <row r="172" ht="21.75" customHeight="1" s="31">
      <c r="A172" s="60" t="n"/>
      <c r="B172" s="60" t="n"/>
      <c r="C172" s="60" t="n"/>
      <c r="D172" s="60" t="n"/>
      <c r="E172" s="61" t="n"/>
      <c r="F172" s="61" t="n"/>
      <c r="G172" s="62" t="n"/>
      <c r="H172" s="63" t="n"/>
      <c r="I172" s="62" t="n"/>
      <c r="J172" s="57">
        <f>IF(OR(A172="",H172="",I172=""),"",H172*I172)</f>
        <v/>
      </c>
      <c r="K172" s="59">
        <f>IF(OR(A172="",G172&lt;=0,J172=""),"",(G172-J172)/G172)</f>
        <v/>
      </c>
      <c r="L172" s="57">
        <f>IF(A172="","",IF(D172="Complete",O172,O172+MAX(0,H172-N172)*I172))</f>
        <v/>
      </c>
      <c r="M172" s="59">
        <f>IF(OR(A172="",G172&lt;=0,L172=""),"",(G172-L172)/G172)</f>
        <v/>
      </c>
      <c r="N172" s="58">
        <f>IF(A172="","",SUMIF('TIME LOG'!$C$7:$C$206,A172,'TIME LOG'!$G$7:$G$206)+SUMIF('SCOPE LOG'!$C$7:$C$206,A172,'SCOPE LOG'!$I$7:$I$206))</f>
        <v/>
      </c>
      <c r="O172" s="57">
        <f>IF(A172="","",SUMIF('TIME LOG'!$C$7:$C$206,A172,'TIME LOG'!$I$7:$I$206)+SUMIF('SCOPE LOG'!$C$7:$C$206,A172,'SCOPE LOG'!$L$7:$L$206))</f>
        <v/>
      </c>
      <c r="P172" s="59">
        <f>IF(OR(A172="",K172="",M172=""),"",M172-K172)</f>
        <v/>
      </c>
      <c r="Q172" s="55">
        <f>IF(A172="","",IF(D172="Complete","Closed",IF(M172="","Set fee",IF(M172&lt;'START HERE'!$I$7,"At risk",IF(M172&lt;'START HERE'!$I$7+'START HERE'!$I$8,"Watch","On track")))))</f>
        <v/>
      </c>
      <c r="R172" s="60" t="n"/>
    </row>
    <row r="173" ht="21.75" customHeight="1" s="31">
      <c r="A173" s="60" t="n"/>
      <c r="B173" s="60" t="n"/>
      <c r="C173" s="60" t="n"/>
      <c r="D173" s="60" t="n"/>
      <c r="E173" s="61" t="n"/>
      <c r="F173" s="61" t="n"/>
      <c r="G173" s="62" t="n"/>
      <c r="H173" s="63" t="n"/>
      <c r="I173" s="62" t="n"/>
      <c r="J173" s="57">
        <f>IF(OR(A173="",H173="",I173=""),"",H173*I173)</f>
        <v/>
      </c>
      <c r="K173" s="59">
        <f>IF(OR(A173="",G173&lt;=0,J173=""),"",(G173-J173)/G173)</f>
        <v/>
      </c>
      <c r="L173" s="57">
        <f>IF(A173="","",IF(D173="Complete",O173,O173+MAX(0,H173-N173)*I173))</f>
        <v/>
      </c>
      <c r="M173" s="59">
        <f>IF(OR(A173="",G173&lt;=0,L173=""),"",(G173-L173)/G173)</f>
        <v/>
      </c>
      <c r="N173" s="58">
        <f>IF(A173="","",SUMIF('TIME LOG'!$C$7:$C$206,A173,'TIME LOG'!$G$7:$G$206)+SUMIF('SCOPE LOG'!$C$7:$C$206,A173,'SCOPE LOG'!$I$7:$I$206))</f>
        <v/>
      </c>
      <c r="O173" s="57">
        <f>IF(A173="","",SUMIF('TIME LOG'!$C$7:$C$206,A173,'TIME LOG'!$I$7:$I$206)+SUMIF('SCOPE LOG'!$C$7:$C$206,A173,'SCOPE LOG'!$L$7:$L$206))</f>
        <v/>
      </c>
      <c r="P173" s="59">
        <f>IF(OR(A173="",K173="",M173=""),"",M173-K173)</f>
        <v/>
      </c>
      <c r="Q173" s="55">
        <f>IF(A173="","",IF(D173="Complete","Closed",IF(M173="","Set fee",IF(M173&lt;'START HERE'!$I$7,"At risk",IF(M173&lt;'START HERE'!$I$7+'START HERE'!$I$8,"Watch","On track")))))</f>
        <v/>
      </c>
      <c r="R173" s="60" t="n"/>
    </row>
    <row r="174" ht="21.75" customHeight="1" s="31">
      <c r="A174" s="60" t="n"/>
      <c r="B174" s="60" t="n"/>
      <c r="C174" s="60" t="n"/>
      <c r="D174" s="60" t="n"/>
      <c r="E174" s="61" t="n"/>
      <c r="F174" s="61" t="n"/>
      <c r="G174" s="62" t="n"/>
      <c r="H174" s="63" t="n"/>
      <c r="I174" s="62" t="n"/>
      <c r="J174" s="57">
        <f>IF(OR(A174="",H174="",I174=""),"",H174*I174)</f>
        <v/>
      </c>
      <c r="K174" s="59">
        <f>IF(OR(A174="",G174&lt;=0,J174=""),"",(G174-J174)/G174)</f>
        <v/>
      </c>
      <c r="L174" s="57">
        <f>IF(A174="","",IF(D174="Complete",O174,O174+MAX(0,H174-N174)*I174))</f>
        <v/>
      </c>
      <c r="M174" s="59">
        <f>IF(OR(A174="",G174&lt;=0,L174=""),"",(G174-L174)/G174)</f>
        <v/>
      </c>
      <c r="N174" s="58">
        <f>IF(A174="","",SUMIF('TIME LOG'!$C$7:$C$206,A174,'TIME LOG'!$G$7:$G$206)+SUMIF('SCOPE LOG'!$C$7:$C$206,A174,'SCOPE LOG'!$I$7:$I$206))</f>
        <v/>
      </c>
      <c r="O174" s="57">
        <f>IF(A174="","",SUMIF('TIME LOG'!$C$7:$C$206,A174,'TIME LOG'!$I$7:$I$206)+SUMIF('SCOPE LOG'!$C$7:$C$206,A174,'SCOPE LOG'!$L$7:$L$206))</f>
        <v/>
      </c>
      <c r="P174" s="59">
        <f>IF(OR(A174="",K174="",M174=""),"",M174-K174)</f>
        <v/>
      </c>
      <c r="Q174" s="55">
        <f>IF(A174="","",IF(D174="Complete","Closed",IF(M174="","Set fee",IF(M174&lt;'START HERE'!$I$7,"At risk",IF(M174&lt;'START HERE'!$I$7+'START HERE'!$I$8,"Watch","On track")))))</f>
        <v/>
      </c>
      <c r="R174" s="60" t="n"/>
    </row>
    <row r="175" ht="21.75" customHeight="1" s="31">
      <c r="A175" s="60" t="n"/>
      <c r="B175" s="60" t="n"/>
      <c r="C175" s="60" t="n"/>
      <c r="D175" s="60" t="n"/>
      <c r="E175" s="61" t="n"/>
      <c r="F175" s="61" t="n"/>
      <c r="G175" s="62" t="n"/>
      <c r="H175" s="63" t="n"/>
      <c r="I175" s="62" t="n"/>
      <c r="J175" s="57">
        <f>IF(OR(A175="",H175="",I175=""),"",H175*I175)</f>
        <v/>
      </c>
      <c r="K175" s="59">
        <f>IF(OR(A175="",G175&lt;=0,J175=""),"",(G175-J175)/G175)</f>
        <v/>
      </c>
      <c r="L175" s="57">
        <f>IF(A175="","",IF(D175="Complete",O175,O175+MAX(0,H175-N175)*I175))</f>
        <v/>
      </c>
      <c r="M175" s="59">
        <f>IF(OR(A175="",G175&lt;=0,L175=""),"",(G175-L175)/G175)</f>
        <v/>
      </c>
      <c r="N175" s="58">
        <f>IF(A175="","",SUMIF('TIME LOG'!$C$7:$C$206,A175,'TIME LOG'!$G$7:$G$206)+SUMIF('SCOPE LOG'!$C$7:$C$206,A175,'SCOPE LOG'!$I$7:$I$206))</f>
        <v/>
      </c>
      <c r="O175" s="57">
        <f>IF(A175="","",SUMIF('TIME LOG'!$C$7:$C$206,A175,'TIME LOG'!$I$7:$I$206)+SUMIF('SCOPE LOG'!$C$7:$C$206,A175,'SCOPE LOG'!$L$7:$L$206))</f>
        <v/>
      </c>
      <c r="P175" s="59">
        <f>IF(OR(A175="",K175="",M175=""),"",M175-K175)</f>
        <v/>
      </c>
      <c r="Q175" s="55">
        <f>IF(A175="","",IF(D175="Complete","Closed",IF(M175="","Set fee",IF(M175&lt;'START HERE'!$I$7,"At risk",IF(M175&lt;'START HERE'!$I$7+'START HERE'!$I$8,"Watch","On track")))))</f>
        <v/>
      </c>
      <c r="R175" s="60" t="n"/>
    </row>
    <row r="176" ht="21.75" customHeight="1" s="31">
      <c r="A176" s="60" t="n"/>
      <c r="B176" s="60" t="n"/>
      <c r="C176" s="60" t="n"/>
      <c r="D176" s="60" t="n"/>
      <c r="E176" s="61" t="n"/>
      <c r="F176" s="61" t="n"/>
      <c r="G176" s="62" t="n"/>
      <c r="H176" s="63" t="n"/>
      <c r="I176" s="62" t="n"/>
      <c r="J176" s="57">
        <f>IF(OR(A176="",H176="",I176=""),"",H176*I176)</f>
        <v/>
      </c>
      <c r="K176" s="59">
        <f>IF(OR(A176="",G176&lt;=0,J176=""),"",(G176-J176)/G176)</f>
        <v/>
      </c>
      <c r="L176" s="57">
        <f>IF(A176="","",IF(D176="Complete",O176,O176+MAX(0,H176-N176)*I176))</f>
        <v/>
      </c>
      <c r="M176" s="59">
        <f>IF(OR(A176="",G176&lt;=0,L176=""),"",(G176-L176)/G176)</f>
        <v/>
      </c>
      <c r="N176" s="58">
        <f>IF(A176="","",SUMIF('TIME LOG'!$C$7:$C$206,A176,'TIME LOG'!$G$7:$G$206)+SUMIF('SCOPE LOG'!$C$7:$C$206,A176,'SCOPE LOG'!$I$7:$I$206))</f>
        <v/>
      </c>
      <c r="O176" s="57">
        <f>IF(A176="","",SUMIF('TIME LOG'!$C$7:$C$206,A176,'TIME LOG'!$I$7:$I$206)+SUMIF('SCOPE LOG'!$C$7:$C$206,A176,'SCOPE LOG'!$L$7:$L$206))</f>
        <v/>
      </c>
      <c r="P176" s="59">
        <f>IF(OR(A176="",K176="",M176=""),"",M176-K176)</f>
        <v/>
      </c>
      <c r="Q176" s="55">
        <f>IF(A176="","",IF(D176="Complete","Closed",IF(M176="","Set fee",IF(M176&lt;'START HERE'!$I$7,"At risk",IF(M176&lt;'START HERE'!$I$7+'START HERE'!$I$8,"Watch","On track")))))</f>
        <v/>
      </c>
      <c r="R176" s="60" t="n"/>
    </row>
    <row r="177" ht="21.75" customHeight="1" s="31">
      <c r="A177" s="60" t="n"/>
      <c r="B177" s="60" t="n"/>
      <c r="C177" s="60" t="n"/>
      <c r="D177" s="60" t="n"/>
      <c r="E177" s="61" t="n"/>
      <c r="F177" s="61" t="n"/>
      <c r="G177" s="62" t="n"/>
      <c r="H177" s="63" t="n"/>
      <c r="I177" s="62" t="n"/>
      <c r="J177" s="57">
        <f>IF(OR(A177="",H177="",I177=""),"",H177*I177)</f>
        <v/>
      </c>
      <c r="K177" s="59">
        <f>IF(OR(A177="",G177&lt;=0,J177=""),"",(G177-J177)/G177)</f>
        <v/>
      </c>
      <c r="L177" s="57">
        <f>IF(A177="","",IF(D177="Complete",O177,O177+MAX(0,H177-N177)*I177))</f>
        <v/>
      </c>
      <c r="M177" s="59">
        <f>IF(OR(A177="",G177&lt;=0,L177=""),"",(G177-L177)/G177)</f>
        <v/>
      </c>
      <c r="N177" s="58">
        <f>IF(A177="","",SUMIF('TIME LOG'!$C$7:$C$206,A177,'TIME LOG'!$G$7:$G$206)+SUMIF('SCOPE LOG'!$C$7:$C$206,A177,'SCOPE LOG'!$I$7:$I$206))</f>
        <v/>
      </c>
      <c r="O177" s="57">
        <f>IF(A177="","",SUMIF('TIME LOG'!$C$7:$C$206,A177,'TIME LOG'!$I$7:$I$206)+SUMIF('SCOPE LOG'!$C$7:$C$206,A177,'SCOPE LOG'!$L$7:$L$206))</f>
        <v/>
      </c>
      <c r="P177" s="59">
        <f>IF(OR(A177="",K177="",M177=""),"",M177-K177)</f>
        <v/>
      </c>
      <c r="Q177" s="55">
        <f>IF(A177="","",IF(D177="Complete","Closed",IF(M177="","Set fee",IF(M177&lt;'START HERE'!$I$7,"At risk",IF(M177&lt;'START HERE'!$I$7+'START HERE'!$I$8,"Watch","On track")))))</f>
        <v/>
      </c>
      <c r="R177" s="60" t="n"/>
    </row>
    <row r="178" ht="21.75" customHeight="1" s="31">
      <c r="A178" s="60" t="n"/>
      <c r="B178" s="60" t="n"/>
      <c r="C178" s="60" t="n"/>
      <c r="D178" s="60" t="n"/>
      <c r="E178" s="61" t="n"/>
      <c r="F178" s="61" t="n"/>
      <c r="G178" s="62" t="n"/>
      <c r="H178" s="63" t="n"/>
      <c r="I178" s="62" t="n"/>
      <c r="J178" s="57">
        <f>IF(OR(A178="",H178="",I178=""),"",H178*I178)</f>
        <v/>
      </c>
      <c r="K178" s="59">
        <f>IF(OR(A178="",G178&lt;=0,J178=""),"",(G178-J178)/G178)</f>
        <v/>
      </c>
      <c r="L178" s="57">
        <f>IF(A178="","",IF(D178="Complete",O178,O178+MAX(0,H178-N178)*I178))</f>
        <v/>
      </c>
      <c r="M178" s="59">
        <f>IF(OR(A178="",G178&lt;=0,L178=""),"",(G178-L178)/G178)</f>
        <v/>
      </c>
      <c r="N178" s="58">
        <f>IF(A178="","",SUMIF('TIME LOG'!$C$7:$C$206,A178,'TIME LOG'!$G$7:$G$206)+SUMIF('SCOPE LOG'!$C$7:$C$206,A178,'SCOPE LOG'!$I$7:$I$206))</f>
        <v/>
      </c>
      <c r="O178" s="57">
        <f>IF(A178="","",SUMIF('TIME LOG'!$C$7:$C$206,A178,'TIME LOG'!$I$7:$I$206)+SUMIF('SCOPE LOG'!$C$7:$C$206,A178,'SCOPE LOG'!$L$7:$L$206))</f>
        <v/>
      </c>
      <c r="P178" s="59">
        <f>IF(OR(A178="",K178="",M178=""),"",M178-K178)</f>
        <v/>
      </c>
      <c r="Q178" s="55">
        <f>IF(A178="","",IF(D178="Complete","Closed",IF(M178="","Set fee",IF(M178&lt;'START HERE'!$I$7,"At risk",IF(M178&lt;'START HERE'!$I$7+'START HERE'!$I$8,"Watch","On track")))))</f>
        <v/>
      </c>
      <c r="R178" s="60" t="n"/>
    </row>
    <row r="179" ht="21.75" customHeight="1" s="31">
      <c r="A179" s="60" t="n"/>
      <c r="B179" s="60" t="n"/>
      <c r="C179" s="60" t="n"/>
      <c r="D179" s="60" t="n"/>
      <c r="E179" s="61" t="n"/>
      <c r="F179" s="61" t="n"/>
      <c r="G179" s="62" t="n"/>
      <c r="H179" s="63" t="n"/>
      <c r="I179" s="62" t="n"/>
      <c r="J179" s="57">
        <f>IF(OR(A179="",H179="",I179=""),"",H179*I179)</f>
        <v/>
      </c>
      <c r="K179" s="59">
        <f>IF(OR(A179="",G179&lt;=0,J179=""),"",(G179-J179)/G179)</f>
        <v/>
      </c>
      <c r="L179" s="57">
        <f>IF(A179="","",IF(D179="Complete",O179,O179+MAX(0,H179-N179)*I179))</f>
        <v/>
      </c>
      <c r="M179" s="59">
        <f>IF(OR(A179="",G179&lt;=0,L179=""),"",(G179-L179)/G179)</f>
        <v/>
      </c>
      <c r="N179" s="58">
        <f>IF(A179="","",SUMIF('TIME LOG'!$C$7:$C$206,A179,'TIME LOG'!$G$7:$G$206)+SUMIF('SCOPE LOG'!$C$7:$C$206,A179,'SCOPE LOG'!$I$7:$I$206))</f>
        <v/>
      </c>
      <c r="O179" s="57">
        <f>IF(A179="","",SUMIF('TIME LOG'!$C$7:$C$206,A179,'TIME LOG'!$I$7:$I$206)+SUMIF('SCOPE LOG'!$C$7:$C$206,A179,'SCOPE LOG'!$L$7:$L$206))</f>
        <v/>
      </c>
      <c r="P179" s="59">
        <f>IF(OR(A179="",K179="",M179=""),"",M179-K179)</f>
        <v/>
      </c>
      <c r="Q179" s="55">
        <f>IF(A179="","",IF(D179="Complete","Closed",IF(M179="","Set fee",IF(M179&lt;'START HERE'!$I$7,"At risk",IF(M179&lt;'START HERE'!$I$7+'START HERE'!$I$8,"Watch","On track")))))</f>
        <v/>
      </c>
      <c r="R179" s="60" t="n"/>
    </row>
    <row r="180" ht="21.75" customHeight="1" s="31">
      <c r="A180" s="60" t="n"/>
      <c r="B180" s="60" t="n"/>
      <c r="C180" s="60" t="n"/>
      <c r="D180" s="60" t="n"/>
      <c r="E180" s="61" t="n"/>
      <c r="F180" s="61" t="n"/>
      <c r="G180" s="62" t="n"/>
      <c r="H180" s="63" t="n"/>
      <c r="I180" s="62" t="n"/>
      <c r="J180" s="57">
        <f>IF(OR(A180="",H180="",I180=""),"",H180*I180)</f>
        <v/>
      </c>
      <c r="K180" s="59">
        <f>IF(OR(A180="",G180&lt;=0,J180=""),"",(G180-J180)/G180)</f>
        <v/>
      </c>
      <c r="L180" s="57">
        <f>IF(A180="","",IF(D180="Complete",O180,O180+MAX(0,H180-N180)*I180))</f>
        <v/>
      </c>
      <c r="M180" s="59">
        <f>IF(OR(A180="",G180&lt;=0,L180=""),"",(G180-L180)/G180)</f>
        <v/>
      </c>
      <c r="N180" s="58">
        <f>IF(A180="","",SUMIF('TIME LOG'!$C$7:$C$206,A180,'TIME LOG'!$G$7:$G$206)+SUMIF('SCOPE LOG'!$C$7:$C$206,A180,'SCOPE LOG'!$I$7:$I$206))</f>
        <v/>
      </c>
      <c r="O180" s="57">
        <f>IF(A180="","",SUMIF('TIME LOG'!$C$7:$C$206,A180,'TIME LOG'!$I$7:$I$206)+SUMIF('SCOPE LOG'!$C$7:$C$206,A180,'SCOPE LOG'!$L$7:$L$206))</f>
        <v/>
      </c>
      <c r="P180" s="59">
        <f>IF(OR(A180="",K180="",M180=""),"",M180-K180)</f>
        <v/>
      </c>
      <c r="Q180" s="55">
        <f>IF(A180="","",IF(D180="Complete","Closed",IF(M180="","Set fee",IF(M180&lt;'START HERE'!$I$7,"At risk",IF(M180&lt;'START HERE'!$I$7+'START HERE'!$I$8,"Watch","On track")))))</f>
        <v/>
      </c>
      <c r="R180" s="60" t="n"/>
    </row>
    <row r="181" ht="21.75" customHeight="1" s="31">
      <c r="A181" s="60" t="n"/>
      <c r="B181" s="60" t="n"/>
      <c r="C181" s="60" t="n"/>
      <c r="D181" s="60" t="n"/>
      <c r="E181" s="61" t="n"/>
      <c r="F181" s="61" t="n"/>
      <c r="G181" s="62" t="n"/>
      <c r="H181" s="63" t="n"/>
      <c r="I181" s="62" t="n"/>
      <c r="J181" s="57">
        <f>IF(OR(A181="",H181="",I181=""),"",H181*I181)</f>
        <v/>
      </c>
      <c r="K181" s="59">
        <f>IF(OR(A181="",G181&lt;=0,J181=""),"",(G181-J181)/G181)</f>
        <v/>
      </c>
      <c r="L181" s="57">
        <f>IF(A181="","",IF(D181="Complete",O181,O181+MAX(0,H181-N181)*I181))</f>
        <v/>
      </c>
      <c r="M181" s="59">
        <f>IF(OR(A181="",G181&lt;=0,L181=""),"",(G181-L181)/G181)</f>
        <v/>
      </c>
      <c r="N181" s="58">
        <f>IF(A181="","",SUMIF('TIME LOG'!$C$7:$C$206,A181,'TIME LOG'!$G$7:$G$206)+SUMIF('SCOPE LOG'!$C$7:$C$206,A181,'SCOPE LOG'!$I$7:$I$206))</f>
        <v/>
      </c>
      <c r="O181" s="57">
        <f>IF(A181="","",SUMIF('TIME LOG'!$C$7:$C$206,A181,'TIME LOG'!$I$7:$I$206)+SUMIF('SCOPE LOG'!$C$7:$C$206,A181,'SCOPE LOG'!$L$7:$L$206))</f>
        <v/>
      </c>
      <c r="P181" s="59">
        <f>IF(OR(A181="",K181="",M181=""),"",M181-K181)</f>
        <v/>
      </c>
      <c r="Q181" s="55">
        <f>IF(A181="","",IF(D181="Complete","Closed",IF(M181="","Set fee",IF(M181&lt;'START HERE'!$I$7,"At risk",IF(M181&lt;'START HERE'!$I$7+'START HERE'!$I$8,"Watch","On track")))))</f>
        <v/>
      </c>
      <c r="R181" s="60" t="n"/>
    </row>
    <row r="182" ht="21.75" customHeight="1" s="31">
      <c r="A182" s="60" t="n"/>
      <c r="B182" s="60" t="n"/>
      <c r="C182" s="60" t="n"/>
      <c r="D182" s="60" t="n"/>
      <c r="E182" s="61" t="n"/>
      <c r="F182" s="61" t="n"/>
      <c r="G182" s="62" t="n"/>
      <c r="H182" s="63" t="n"/>
      <c r="I182" s="62" t="n"/>
      <c r="J182" s="57">
        <f>IF(OR(A182="",H182="",I182=""),"",H182*I182)</f>
        <v/>
      </c>
      <c r="K182" s="59">
        <f>IF(OR(A182="",G182&lt;=0,J182=""),"",(G182-J182)/G182)</f>
        <v/>
      </c>
      <c r="L182" s="57">
        <f>IF(A182="","",IF(D182="Complete",O182,O182+MAX(0,H182-N182)*I182))</f>
        <v/>
      </c>
      <c r="M182" s="59">
        <f>IF(OR(A182="",G182&lt;=0,L182=""),"",(G182-L182)/G182)</f>
        <v/>
      </c>
      <c r="N182" s="58">
        <f>IF(A182="","",SUMIF('TIME LOG'!$C$7:$C$206,A182,'TIME LOG'!$G$7:$G$206)+SUMIF('SCOPE LOG'!$C$7:$C$206,A182,'SCOPE LOG'!$I$7:$I$206))</f>
        <v/>
      </c>
      <c r="O182" s="57">
        <f>IF(A182="","",SUMIF('TIME LOG'!$C$7:$C$206,A182,'TIME LOG'!$I$7:$I$206)+SUMIF('SCOPE LOG'!$C$7:$C$206,A182,'SCOPE LOG'!$L$7:$L$206))</f>
        <v/>
      </c>
      <c r="P182" s="59">
        <f>IF(OR(A182="",K182="",M182=""),"",M182-K182)</f>
        <v/>
      </c>
      <c r="Q182" s="55">
        <f>IF(A182="","",IF(D182="Complete","Closed",IF(M182="","Set fee",IF(M182&lt;'START HERE'!$I$7,"At risk",IF(M182&lt;'START HERE'!$I$7+'START HERE'!$I$8,"Watch","On track")))))</f>
        <v/>
      </c>
      <c r="R182" s="60" t="n"/>
    </row>
    <row r="183" ht="21.75" customHeight="1" s="31">
      <c r="A183" s="60" t="n"/>
      <c r="B183" s="60" t="n"/>
      <c r="C183" s="60" t="n"/>
      <c r="D183" s="60" t="n"/>
      <c r="E183" s="61" t="n"/>
      <c r="F183" s="61" t="n"/>
      <c r="G183" s="62" t="n"/>
      <c r="H183" s="63" t="n"/>
      <c r="I183" s="62" t="n"/>
      <c r="J183" s="57">
        <f>IF(OR(A183="",H183="",I183=""),"",H183*I183)</f>
        <v/>
      </c>
      <c r="K183" s="59">
        <f>IF(OR(A183="",G183&lt;=0,J183=""),"",(G183-J183)/G183)</f>
        <v/>
      </c>
      <c r="L183" s="57">
        <f>IF(A183="","",IF(D183="Complete",O183,O183+MAX(0,H183-N183)*I183))</f>
        <v/>
      </c>
      <c r="M183" s="59">
        <f>IF(OR(A183="",G183&lt;=0,L183=""),"",(G183-L183)/G183)</f>
        <v/>
      </c>
      <c r="N183" s="58">
        <f>IF(A183="","",SUMIF('TIME LOG'!$C$7:$C$206,A183,'TIME LOG'!$G$7:$G$206)+SUMIF('SCOPE LOG'!$C$7:$C$206,A183,'SCOPE LOG'!$I$7:$I$206))</f>
        <v/>
      </c>
      <c r="O183" s="57">
        <f>IF(A183="","",SUMIF('TIME LOG'!$C$7:$C$206,A183,'TIME LOG'!$I$7:$I$206)+SUMIF('SCOPE LOG'!$C$7:$C$206,A183,'SCOPE LOG'!$L$7:$L$206))</f>
        <v/>
      </c>
      <c r="P183" s="59">
        <f>IF(OR(A183="",K183="",M183=""),"",M183-K183)</f>
        <v/>
      </c>
      <c r="Q183" s="55">
        <f>IF(A183="","",IF(D183="Complete","Closed",IF(M183="","Set fee",IF(M183&lt;'START HERE'!$I$7,"At risk",IF(M183&lt;'START HERE'!$I$7+'START HERE'!$I$8,"Watch","On track")))))</f>
        <v/>
      </c>
      <c r="R183" s="60" t="n"/>
    </row>
    <row r="184" ht="21.75" customHeight="1" s="31">
      <c r="A184" s="60" t="n"/>
      <c r="B184" s="60" t="n"/>
      <c r="C184" s="60" t="n"/>
      <c r="D184" s="60" t="n"/>
      <c r="E184" s="61" t="n"/>
      <c r="F184" s="61" t="n"/>
      <c r="G184" s="62" t="n"/>
      <c r="H184" s="63" t="n"/>
      <c r="I184" s="62" t="n"/>
      <c r="J184" s="57">
        <f>IF(OR(A184="",H184="",I184=""),"",H184*I184)</f>
        <v/>
      </c>
      <c r="K184" s="59">
        <f>IF(OR(A184="",G184&lt;=0,J184=""),"",(G184-J184)/G184)</f>
        <v/>
      </c>
      <c r="L184" s="57">
        <f>IF(A184="","",IF(D184="Complete",O184,O184+MAX(0,H184-N184)*I184))</f>
        <v/>
      </c>
      <c r="M184" s="59">
        <f>IF(OR(A184="",G184&lt;=0,L184=""),"",(G184-L184)/G184)</f>
        <v/>
      </c>
      <c r="N184" s="58">
        <f>IF(A184="","",SUMIF('TIME LOG'!$C$7:$C$206,A184,'TIME LOG'!$G$7:$G$206)+SUMIF('SCOPE LOG'!$C$7:$C$206,A184,'SCOPE LOG'!$I$7:$I$206))</f>
        <v/>
      </c>
      <c r="O184" s="57">
        <f>IF(A184="","",SUMIF('TIME LOG'!$C$7:$C$206,A184,'TIME LOG'!$I$7:$I$206)+SUMIF('SCOPE LOG'!$C$7:$C$206,A184,'SCOPE LOG'!$L$7:$L$206))</f>
        <v/>
      </c>
      <c r="P184" s="59">
        <f>IF(OR(A184="",K184="",M184=""),"",M184-K184)</f>
        <v/>
      </c>
      <c r="Q184" s="55">
        <f>IF(A184="","",IF(D184="Complete","Closed",IF(M184="","Set fee",IF(M184&lt;'START HERE'!$I$7,"At risk",IF(M184&lt;'START HERE'!$I$7+'START HERE'!$I$8,"Watch","On track")))))</f>
        <v/>
      </c>
      <c r="R184" s="60" t="n"/>
    </row>
    <row r="185" ht="21.75" customHeight="1" s="31">
      <c r="A185" s="60" t="n"/>
      <c r="B185" s="60" t="n"/>
      <c r="C185" s="60" t="n"/>
      <c r="D185" s="60" t="n"/>
      <c r="E185" s="61" t="n"/>
      <c r="F185" s="61" t="n"/>
      <c r="G185" s="62" t="n"/>
      <c r="H185" s="63" t="n"/>
      <c r="I185" s="62" t="n"/>
      <c r="J185" s="57">
        <f>IF(OR(A185="",H185="",I185=""),"",H185*I185)</f>
        <v/>
      </c>
      <c r="K185" s="59">
        <f>IF(OR(A185="",G185&lt;=0,J185=""),"",(G185-J185)/G185)</f>
        <v/>
      </c>
      <c r="L185" s="57">
        <f>IF(A185="","",IF(D185="Complete",O185,O185+MAX(0,H185-N185)*I185))</f>
        <v/>
      </c>
      <c r="M185" s="59">
        <f>IF(OR(A185="",G185&lt;=0,L185=""),"",(G185-L185)/G185)</f>
        <v/>
      </c>
      <c r="N185" s="58">
        <f>IF(A185="","",SUMIF('TIME LOG'!$C$7:$C$206,A185,'TIME LOG'!$G$7:$G$206)+SUMIF('SCOPE LOG'!$C$7:$C$206,A185,'SCOPE LOG'!$I$7:$I$206))</f>
        <v/>
      </c>
      <c r="O185" s="57">
        <f>IF(A185="","",SUMIF('TIME LOG'!$C$7:$C$206,A185,'TIME LOG'!$I$7:$I$206)+SUMIF('SCOPE LOG'!$C$7:$C$206,A185,'SCOPE LOG'!$L$7:$L$206))</f>
        <v/>
      </c>
      <c r="P185" s="59">
        <f>IF(OR(A185="",K185="",M185=""),"",M185-K185)</f>
        <v/>
      </c>
      <c r="Q185" s="55">
        <f>IF(A185="","",IF(D185="Complete","Closed",IF(M185="","Set fee",IF(M185&lt;'START HERE'!$I$7,"At risk",IF(M185&lt;'START HERE'!$I$7+'START HERE'!$I$8,"Watch","On track")))))</f>
        <v/>
      </c>
      <c r="R185" s="60" t="n"/>
    </row>
    <row r="186" ht="21.75" customHeight="1" s="31">
      <c r="A186" s="60" t="n"/>
      <c r="B186" s="60" t="n"/>
      <c r="C186" s="60" t="n"/>
      <c r="D186" s="60" t="n"/>
      <c r="E186" s="61" t="n"/>
      <c r="F186" s="61" t="n"/>
      <c r="G186" s="62" t="n"/>
      <c r="H186" s="63" t="n"/>
      <c r="I186" s="62" t="n"/>
      <c r="J186" s="57">
        <f>IF(OR(A186="",H186="",I186=""),"",H186*I186)</f>
        <v/>
      </c>
      <c r="K186" s="59">
        <f>IF(OR(A186="",G186&lt;=0,J186=""),"",(G186-J186)/G186)</f>
        <v/>
      </c>
      <c r="L186" s="57">
        <f>IF(A186="","",IF(D186="Complete",O186,O186+MAX(0,H186-N186)*I186))</f>
        <v/>
      </c>
      <c r="M186" s="59">
        <f>IF(OR(A186="",G186&lt;=0,L186=""),"",(G186-L186)/G186)</f>
        <v/>
      </c>
      <c r="N186" s="58">
        <f>IF(A186="","",SUMIF('TIME LOG'!$C$7:$C$206,A186,'TIME LOG'!$G$7:$G$206)+SUMIF('SCOPE LOG'!$C$7:$C$206,A186,'SCOPE LOG'!$I$7:$I$206))</f>
        <v/>
      </c>
      <c r="O186" s="57">
        <f>IF(A186="","",SUMIF('TIME LOG'!$C$7:$C$206,A186,'TIME LOG'!$I$7:$I$206)+SUMIF('SCOPE LOG'!$C$7:$C$206,A186,'SCOPE LOG'!$L$7:$L$206))</f>
        <v/>
      </c>
      <c r="P186" s="59">
        <f>IF(OR(A186="",K186="",M186=""),"",M186-K186)</f>
        <v/>
      </c>
      <c r="Q186" s="55">
        <f>IF(A186="","",IF(D186="Complete","Closed",IF(M186="","Set fee",IF(M186&lt;'START HERE'!$I$7,"At risk",IF(M186&lt;'START HERE'!$I$7+'START HERE'!$I$8,"Watch","On track")))))</f>
        <v/>
      </c>
      <c r="R186" s="60" t="n"/>
    </row>
    <row r="187" ht="21.75" customHeight="1" s="31">
      <c r="A187" s="60" t="n"/>
      <c r="B187" s="60" t="n"/>
      <c r="C187" s="60" t="n"/>
      <c r="D187" s="60" t="n"/>
      <c r="E187" s="61" t="n"/>
      <c r="F187" s="61" t="n"/>
      <c r="G187" s="62" t="n"/>
      <c r="H187" s="63" t="n"/>
      <c r="I187" s="62" t="n"/>
      <c r="J187" s="57">
        <f>IF(OR(A187="",H187="",I187=""),"",H187*I187)</f>
        <v/>
      </c>
      <c r="K187" s="59">
        <f>IF(OR(A187="",G187&lt;=0,J187=""),"",(G187-J187)/G187)</f>
        <v/>
      </c>
      <c r="L187" s="57">
        <f>IF(A187="","",IF(D187="Complete",O187,O187+MAX(0,H187-N187)*I187))</f>
        <v/>
      </c>
      <c r="M187" s="59">
        <f>IF(OR(A187="",G187&lt;=0,L187=""),"",(G187-L187)/G187)</f>
        <v/>
      </c>
      <c r="N187" s="58">
        <f>IF(A187="","",SUMIF('TIME LOG'!$C$7:$C$206,A187,'TIME LOG'!$G$7:$G$206)+SUMIF('SCOPE LOG'!$C$7:$C$206,A187,'SCOPE LOG'!$I$7:$I$206))</f>
        <v/>
      </c>
      <c r="O187" s="57">
        <f>IF(A187="","",SUMIF('TIME LOG'!$C$7:$C$206,A187,'TIME LOG'!$I$7:$I$206)+SUMIF('SCOPE LOG'!$C$7:$C$206,A187,'SCOPE LOG'!$L$7:$L$206))</f>
        <v/>
      </c>
      <c r="P187" s="59">
        <f>IF(OR(A187="",K187="",M187=""),"",M187-K187)</f>
        <v/>
      </c>
      <c r="Q187" s="55">
        <f>IF(A187="","",IF(D187="Complete","Closed",IF(M187="","Set fee",IF(M187&lt;'START HERE'!$I$7,"At risk",IF(M187&lt;'START HERE'!$I$7+'START HERE'!$I$8,"Watch","On track")))))</f>
        <v/>
      </c>
      <c r="R187" s="60" t="n"/>
    </row>
    <row r="188" ht="21.75" customHeight="1" s="31">
      <c r="A188" s="60" t="n"/>
      <c r="B188" s="60" t="n"/>
      <c r="C188" s="60" t="n"/>
      <c r="D188" s="60" t="n"/>
      <c r="E188" s="61" t="n"/>
      <c r="F188" s="61" t="n"/>
      <c r="G188" s="62" t="n"/>
      <c r="H188" s="63" t="n"/>
      <c r="I188" s="62" t="n"/>
      <c r="J188" s="57">
        <f>IF(OR(A188="",H188="",I188=""),"",H188*I188)</f>
        <v/>
      </c>
      <c r="K188" s="59">
        <f>IF(OR(A188="",G188&lt;=0,J188=""),"",(G188-J188)/G188)</f>
        <v/>
      </c>
      <c r="L188" s="57">
        <f>IF(A188="","",IF(D188="Complete",O188,O188+MAX(0,H188-N188)*I188))</f>
        <v/>
      </c>
      <c r="M188" s="59">
        <f>IF(OR(A188="",G188&lt;=0,L188=""),"",(G188-L188)/G188)</f>
        <v/>
      </c>
      <c r="N188" s="58">
        <f>IF(A188="","",SUMIF('TIME LOG'!$C$7:$C$206,A188,'TIME LOG'!$G$7:$G$206)+SUMIF('SCOPE LOG'!$C$7:$C$206,A188,'SCOPE LOG'!$I$7:$I$206))</f>
        <v/>
      </c>
      <c r="O188" s="57">
        <f>IF(A188="","",SUMIF('TIME LOG'!$C$7:$C$206,A188,'TIME LOG'!$I$7:$I$206)+SUMIF('SCOPE LOG'!$C$7:$C$206,A188,'SCOPE LOG'!$L$7:$L$206))</f>
        <v/>
      </c>
      <c r="P188" s="59">
        <f>IF(OR(A188="",K188="",M188=""),"",M188-K188)</f>
        <v/>
      </c>
      <c r="Q188" s="55">
        <f>IF(A188="","",IF(D188="Complete","Closed",IF(M188="","Set fee",IF(M188&lt;'START HERE'!$I$7,"At risk",IF(M188&lt;'START HERE'!$I$7+'START HERE'!$I$8,"Watch","On track")))))</f>
        <v/>
      </c>
      <c r="R188" s="60" t="n"/>
    </row>
    <row r="189" ht="21.75" customHeight="1" s="31">
      <c r="A189" s="60" t="n"/>
      <c r="B189" s="60" t="n"/>
      <c r="C189" s="60" t="n"/>
      <c r="D189" s="60" t="n"/>
      <c r="E189" s="61" t="n"/>
      <c r="F189" s="61" t="n"/>
      <c r="G189" s="62" t="n"/>
      <c r="H189" s="63" t="n"/>
      <c r="I189" s="62" t="n"/>
      <c r="J189" s="57">
        <f>IF(OR(A189="",H189="",I189=""),"",H189*I189)</f>
        <v/>
      </c>
      <c r="K189" s="59">
        <f>IF(OR(A189="",G189&lt;=0,J189=""),"",(G189-J189)/G189)</f>
        <v/>
      </c>
      <c r="L189" s="57">
        <f>IF(A189="","",IF(D189="Complete",O189,O189+MAX(0,H189-N189)*I189))</f>
        <v/>
      </c>
      <c r="M189" s="59">
        <f>IF(OR(A189="",G189&lt;=0,L189=""),"",(G189-L189)/G189)</f>
        <v/>
      </c>
      <c r="N189" s="58">
        <f>IF(A189="","",SUMIF('TIME LOG'!$C$7:$C$206,A189,'TIME LOG'!$G$7:$G$206)+SUMIF('SCOPE LOG'!$C$7:$C$206,A189,'SCOPE LOG'!$I$7:$I$206))</f>
        <v/>
      </c>
      <c r="O189" s="57">
        <f>IF(A189="","",SUMIF('TIME LOG'!$C$7:$C$206,A189,'TIME LOG'!$I$7:$I$206)+SUMIF('SCOPE LOG'!$C$7:$C$206,A189,'SCOPE LOG'!$L$7:$L$206))</f>
        <v/>
      </c>
      <c r="P189" s="59">
        <f>IF(OR(A189="",K189="",M189=""),"",M189-K189)</f>
        <v/>
      </c>
      <c r="Q189" s="55">
        <f>IF(A189="","",IF(D189="Complete","Closed",IF(M189="","Set fee",IF(M189&lt;'START HERE'!$I$7,"At risk",IF(M189&lt;'START HERE'!$I$7+'START HERE'!$I$8,"Watch","On track")))))</f>
        <v/>
      </c>
      <c r="R189" s="60" t="n"/>
    </row>
    <row r="190" ht="21.75" customHeight="1" s="31">
      <c r="A190" s="60" t="n"/>
      <c r="B190" s="60" t="n"/>
      <c r="C190" s="60" t="n"/>
      <c r="D190" s="60" t="n"/>
      <c r="E190" s="61" t="n"/>
      <c r="F190" s="61" t="n"/>
      <c r="G190" s="62" t="n"/>
      <c r="H190" s="63" t="n"/>
      <c r="I190" s="62" t="n"/>
      <c r="J190" s="57">
        <f>IF(OR(A190="",H190="",I190=""),"",H190*I190)</f>
        <v/>
      </c>
      <c r="K190" s="59">
        <f>IF(OR(A190="",G190&lt;=0,J190=""),"",(G190-J190)/G190)</f>
        <v/>
      </c>
      <c r="L190" s="57">
        <f>IF(A190="","",IF(D190="Complete",O190,O190+MAX(0,H190-N190)*I190))</f>
        <v/>
      </c>
      <c r="M190" s="59">
        <f>IF(OR(A190="",G190&lt;=0,L190=""),"",(G190-L190)/G190)</f>
        <v/>
      </c>
      <c r="N190" s="58">
        <f>IF(A190="","",SUMIF('TIME LOG'!$C$7:$C$206,A190,'TIME LOG'!$G$7:$G$206)+SUMIF('SCOPE LOG'!$C$7:$C$206,A190,'SCOPE LOG'!$I$7:$I$206))</f>
        <v/>
      </c>
      <c r="O190" s="57">
        <f>IF(A190="","",SUMIF('TIME LOG'!$C$7:$C$206,A190,'TIME LOG'!$I$7:$I$206)+SUMIF('SCOPE LOG'!$C$7:$C$206,A190,'SCOPE LOG'!$L$7:$L$206))</f>
        <v/>
      </c>
      <c r="P190" s="59">
        <f>IF(OR(A190="",K190="",M190=""),"",M190-K190)</f>
        <v/>
      </c>
      <c r="Q190" s="55">
        <f>IF(A190="","",IF(D190="Complete","Closed",IF(M190="","Set fee",IF(M190&lt;'START HERE'!$I$7,"At risk",IF(M190&lt;'START HERE'!$I$7+'START HERE'!$I$8,"Watch","On track")))))</f>
        <v/>
      </c>
      <c r="R190" s="60" t="n"/>
    </row>
    <row r="191" ht="21.75" customHeight="1" s="31">
      <c r="A191" s="60" t="n"/>
      <c r="B191" s="60" t="n"/>
      <c r="C191" s="60" t="n"/>
      <c r="D191" s="60" t="n"/>
      <c r="E191" s="61" t="n"/>
      <c r="F191" s="61" t="n"/>
      <c r="G191" s="62" t="n"/>
      <c r="H191" s="63" t="n"/>
      <c r="I191" s="62" t="n"/>
      <c r="J191" s="57">
        <f>IF(OR(A191="",H191="",I191=""),"",H191*I191)</f>
        <v/>
      </c>
      <c r="K191" s="59">
        <f>IF(OR(A191="",G191&lt;=0,J191=""),"",(G191-J191)/G191)</f>
        <v/>
      </c>
      <c r="L191" s="57">
        <f>IF(A191="","",IF(D191="Complete",O191,O191+MAX(0,H191-N191)*I191))</f>
        <v/>
      </c>
      <c r="M191" s="59">
        <f>IF(OR(A191="",G191&lt;=0,L191=""),"",(G191-L191)/G191)</f>
        <v/>
      </c>
      <c r="N191" s="58">
        <f>IF(A191="","",SUMIF('TIME LOG'!$C$7:$C$206,A191,'TIME LOG'!$G$7:$G$206)+SUMIF('SCOPE LOG'!$C$7:$C$206,A191,'SCOPE LOG'!$I$7:$I$206))</f>
        <v/>
      </c>
      <c r="O191" s="57">
        <f>IF(A191="","",SUMIF('TIME LOG'!$C$7:$C$206,A191,'TIME LOG'!$I$7:$I$206)+SUMIF('SCOPE LOG'!$C$7:$C$206,A191,'SCOPE LOG'!$L$7:$L$206))</f>
        <v/>
      </c>
      <c r="P191" s="59">
        <f>IF(OR(A191="",K191="",M191=""),"",M191-K191)</f>
        <v/>
      </c>
      <c r="Q191" s="55">
        <f>IF(A191="","",IF(D191="Complete","Closed",IF(M191="","Set fee",IF(M191&lt;'START HERE'!$I$7,"At risk",IF(M191&lt;'START HERE'!$I$7+'START HERE'!$I$8,"Watch","On track")))))</f>
        <v/>
      </c>
      <c r="R191" s="60" t="n"/>
    </row>
    <row r="192" ht="21.75" customHeight="1" s="31">
      <c r="A192" s="60" t="n"/>
      <c r="B192" s="60" t="n"/>
      <c r="C192" s="60" t="n"/>
      <c r="D192" s="60" t="n"/>
      <c r="E192" s="61" t="n"/>
      <c r="F192" s="61" t="n"/>
      <c r="G192" s="62" t="n"/>
      <c r="H192" s="63" t="n"/>
      <c r="I192" s="62" t="n"/>
      <c r="J192" s="57">
        <f>IF(OR(A192="",H192="",I192=""),"",H192*I192)</f>
        <v/>
      </c>
      <c r="K192" s="59">
        <f>IF(OR(A192="",G192&lt;=0,J192=""),"",(G192-J192)/G192)</f>
        <v/>
      </c>
      <c r="L192" s="57">
        <f>IF(A192="","",IF(D192="Complete",O192,O192+MAX(0,H192-N192)*I192))</f>
        <v/>
      </c>
      <c r="M192" s="59">
        <f>IF(OR(A192="",G192&lt;=0,L192=""),"",(G192-L192)/G192)</f>
        <v/>
      </c>
      <c r="N192" s="58">
        <f>IF(A192="","",SUMIF('TIME LOG'!$C$7:$C$206,A192,'TIME LOG'!$G$7:$G$206)+SUMIF('SCOPE LOG'!$C$7:$C$206,A192,'SCOPE LOG'!$I$7:$I$206))</f>
        <v/>
      </c>
      <c r="O192" s="57">
        <f>IF(A192="","",SUMIF('TIME LOG'!$C$7:$C$206,A192,'TIME LOG'!$I$7:$I$206)+SUMIF('SCOPE LOG'!$C$7:$C$206,A192,'SCOPE LOG'!$L$7:$L$206))</f>
        <v/>
      </c>
      <c r="P192" s="59">
        <f>IF(OR(A192="",K192="",M192=""),"",M192-K192)</f>
        <v/>
      </c>
      <c r="Q192" s="55">
        <f>IF(A192="","",IF(D192="Complete","Closed",IF(M192="","Set fee",IF(M192&lt;'START HERE'!$I$7,"At risk",IF(M192&lt;'START HERE'!$I$7+'START HERE'!$I$8,"Watch","On track")))))</f>
        <v/>
      </c>
      <c r="R192" s="60" t="n"/>
    </row>
    <row r="193" ht="21.75" customHeight="1" s="31">
      <c r="A193" s="60" t="n"/>
      <c r="B193" s="60" t="n"/>
      <c r="C193" s="60" t="n"/>
      <c r="D193" s="60" t="n"/>
      <c r="E193" s="61" t="n"/>
      <c r="F193" s="61" t="n"/>
      <c r="G193" s="62" t="n"/>
      <c r="H193" s="63" t="n"/>
      <c r="I193" s="62" t="n"/>
      <c r="J193" s="57">
        <f>IF(OR(A193="",H193="",I193=""),"",H193*I193)</f>
        <v/>
      </c>
      <c r="K193" s="59">
        <f>IF(OR(A193="",G193&lt;=0,J193=""),"",(G193-J193)/G193)</f>
        <v/>
      </c>
      <c r="L193" s="57">
        <f>IF(A193="","",IF(D193="Complete",O193,O193+MAX(0,H193-N193)*I193))</f>
        <v/>
      </c>
      <c r="M193" s="59">
        <f>IF(OR(A193="",G193&lt;=0,L193=""),"",(G193-L193)/G193)</f>
        <v/>
      </c>
      <c r="N193" s="58">
        <f>IF(A193="","",SUMIF('TIME LOG'!$C$7:$C$206,A193,'TIME LOG'!$G$7:$G$206)+SUMIF('SCOPE LOG'!$C$7:$C$206,A193,'SCOPE LOG'!$I$7:$I$206))</f>
        <v/>
      </c>
      <c r="O193" s="57">
        <f>IF(A193="","",SUMIF('TIME LOG'!$C$7:$C$206,A193,'TIME LOG'!$I$7:$I$206)+SUMIF('SCOPE LOG'!$C$7:$C$206,A193,'SCOPE LOG'!$L$7:$L$206))</f>
        <v/>
      </c>
      <c r="P193" s="59">
        <f>IF(OR(A193="",K193="",M193=""),"",M193-K193)</f>
        <v/>
      </c>
      <c r="Q193" s="55">
        <f>IF(A193="","",IF(D193="Complete","Closed",IF(M193="","Set fee",IF(M193&lt;'START HERE'!$I$7,"At risk",IF(M193&lt;'START HERE'!$I$7+'START HERE'!$I$8,"Watch","On track")))))</f>
        <v/>
      </c>
      <c r="R193" s="60" t="n"/>
    </row>
    <row r="194" ht="21.75" customHeight="1" s="31">
      <c r="A194" s="60" t="n"/>
      <c r="B194" s="60" t="n"/>
      <c r="C194" s="60" t="n"/>
      <c r="D194" s="60" t="n"/>
      <c r="E194" s="61" t="n"/>
      <c r="F194" s="61" t="n"/>
      <c r="G194" s="62" t="n"/>
      <c r="H194" s="63" t="n"/>
      <c r="I194" s="62" t="n"/>
      <c r="J194" s="57">
        <f>IF(OR(A194="",H194="",I194=""),"",H194*I194)</f>
        <v/>
      </c>
      <c r="K194" s="59">
        <f>IF(OR(A194="",G194&lt;=0,J194=""),"",(G194-J194)/G194)</f>
        <v/>
      </c>
      <c r="L194" s="57">
        <f>IF(A194="","",IF(D194="Complete",O194,O194+MAX(0,H194-N194)*I194))</f>
        <v/>
      </c>
      <c r="M194" s="59">
        <f>IF(OR(A194="",G194&lt;=0,L194=""),"",(G194-L194)/G194)</f>
        <v/>
      </c>
      <c r="N194" s="58">
        <f>IF(A194="","",SUMIF('TIME LOG'!$C$7:$C$206,A194,'TIME LOG'!$G$7:$G$206)+SUMIF('SCOPE LOG'!$C$7:$C$206,A194,'SCOPE LOG'!$I$7:$I$206))</f>
        <v/>
      </c>
      <c r="O194" s="57">
        <f>IF(A194="","",SUMIF('TIME LOG'!$C$7:$C$206,A194,'TIME LOG'!$I$7:$I$206)+SUMIF('SCOPE LOG'!$C$7:$C$206,A194,'SCOPE LOG'!$L$7:$L$206))</f>
        <v/>
      </c>
      <c r="P194" s="59">
        <f>IF(OR(A194="",K194="",M194=""),"",M194-K194)</f>
        <v/>
      </c>
      <c r="Q194" s="55">
        <f>IF(A194="","",IF(D194="Complete","Closed",IF(M194="","Set fee",IF(M194&lt;'START HERE'!$I$7,"At risk",IF(M194&lt;'START HERE'!$I$7+'START HERE'!$I$8,"Watch","On track")))))</f>
        <v/>
      </c>
      <c r="R194" s="60" t="n"/>
    </row>
    <row r="195" ht="21.75" customHeight="1" s="31">
      <c r="A195" s="60" t="n"/>
      <c r="B195" s="60" t="n"/>
      <c r="C195" s="60" t="n"/>
      <c r="D195" s="60" t="n"/>
      <c r="E195" s="61" t="n"/>
      <c r="F195" s="61" t="n"/>
      <c r="G195" s="62" t="n"/>
      <c r="H195" s="63" t="n"/>
      <c r="I195" s="62" t="n"/>
      <c r="J195" s="57">
        <f>IF(OR(A195="",H195="",I195=""),"",H195*I195)</f>
        <v/>
      </c>
      <c r="K195" s="59">
        <f>IF(OR(A195="",G195&lt;=0,J195=""),"",(G195-J195)/G195)</f>
        <v/>
      </c>
      <c r="L195" s="57">
        <f>IF(A195="","",IF(D195="Complete",O195,O195+MAX(0,H195-N195)*I195))</f>
        <v/>
      </c>
      <c r="M195" s="59">
        <f>IF(OR(A195="",G195&lt;=0,L195=""),"",(G195-L195)/G195)</f>
        <v/>
      </c>
      <c r="N195" s="58">
        <f>IF(A195="","",SUMIF('TIME LOG'!$C$7:$C$206,A195,'TIME LOG'!$G$7:$G$206)+SUMIF('SCOPE LOG'!$C$7:$C$206,A195,'SCOPE LOG'!$I$7:$I$206))</f>
        <v/>
      </c>
      <c r="O195" s="57">
        <f>IF(A195="","",SUMIF('TIME LOG'!$C$7:$C$206,A195,'TIME LOG'!$I$7:$I$206)+SUMIF('SCOPE LOG'!$C$7:$C$206,A195,'SCOPE LOG'!$L$7:$L$206))</f>
        <v/>
      </c>
      <c r="P195" s="59">
        <f>IF(OR(A195="",K195="",M195=""),"",M195-K195)</f>
        <v/>
      </c>
      <c r="Q195" s="55">
        <f>IF(A195="","",IF(D195="Complete","Closed",IF(M195="","Set fee",IF(M195&lt;'START HERE'!$I$7,"At risk",IF(M195&lt;'START HERE'!$I$7+'START HERE'!$I$8,"Watch","On track")))))</f>
        <v/>
      </c>
      <c r="R195" s="60" t="n"/>
    </row>
    <row r="196" ht="21.75" customHeight="1" s="31">
      <c r="A196" s="60" t="n"/>
      <c r="B196" s="60" t="n"/>
      <c r="C196" s="60" t="n"/>
      <c r="D196" s="60" t="n"/>
      <c r="E196" s="61" t="n"/>
      <c r="F196" s="61" t="n"/>
      <c r="G196" s="62" t="n"/>
      <c r="H196" s="63" t="n"/>
      <c r="I196" s="62" t="n"/>
      <c r="J196" s="57">
        <f>IF(OR(A196="",H196="",I196=""),"",H196*I196)</f>
        <v/>
      </c>
      <c r="K196" s="59">
        <f>IF(OR(A196="",G196&lt;=0,J196=""),"",(G196-J196)/G196)</f>
        <v/>
      </c>
      <c r="L196" s="57">
        <f>IF(A196="","",IF(D196="Complete",O196,O196+MAX(0,H196-N196)*I196))</f>
        <v/>
      </c>
      <c r="M196" s="59">
        <f>IF(OR(A196="",G196&lt;=0,L196=""),"",(G196-L196)/G196)</f>
        <v/>
      </c>
      <c r="N196" s="58">
        <f>IF(A196="","",SUMIF('TIME LOG'!$C$7:$C$206,A196,'TIME LOG'!$G$7:$G$206)+SUMIF('SCOPE LOG'!$C$7:$C$206,A196,'SCOPE LOG'!$I$7:$I$206))</f>
        <v/>
      </c>
      <c r="O196" s="57">
        <f>IF(A196="","",SUMIF('TIME LOG'!$C$7:$C$206,A196,'TIME LOG'!$I$7:$I$206)+SUMIF('SCOPE LOG'!$C$7:$C$206,A196,'SCOPE LOG'!$L$7:$L$206))</f>
        <v/>
      </c>
      <c r="P196" s="59">
        <f>IF(OR(A196="",K196="",M196=""),"",M196-K196)</f>
        <v/>
      </c>
      <c r="Q196" s="55">
        <f>IF(A196="","",IF(D196="Complete","Closed",IF(M196="","Set fee",IF(M196&lt;'START HERE'!$I$7,"At risk",IF(M196&lt;'START HERE'!$I$7+'START HERE'!$I$8,"Watch","On track")))))</f>
        <v/>
      </c>
      <c r="R196" s="60" t="n"/>
    </row>
    <row r="197" ht="21.75" customHeight="1" s="31">
      <c r="A197" s="60" t="n"/>
      <c r="B197" s="60" t="n"/>
      <c r="C197" s="60" t="n"/>
      <c r="D197" s="60" t="n"/>
      <c r="E197" s="61" t="n"/>
      <c r="F197" s="61" t="n"/>
      <c r="G197" s="62" t="n"/>
      <c r="H197" s="63" t="n"/>
      <c r="I197" s="62" t="n"/>
      <c r="J197" s="57">
        <f>IF(OR(A197="",H197="",I197=""),"",H197*I197)</f>
        <v/>
      </c>
      <c r="K197" s="59">
        <f>IF(OR(A197="",G197&lt;=0,J197=""),"",(G197-J197)/G197)</f>
        <v/>
      </c>
      <c r="L197" s="57">
        <f>IF(A197="","",IF(D197="Complete",O197,O197+MAX(0,H197-N197)*I197))</f>
        <v/>
      </c>
      <c r="M197" s="59">
        <f>IF(OR(A197="",G197&lt;=0,L197=""),"",(G197-L197)/G197)</f>
        <v/>
      </c>
      <c r="N197" s="58">
        <f>IF(A197="","",SUMIF('TIME LOG'!$C$7:$C$206,A197,'TIME LOG'!$G$7:$G$206)+SUMIF('SCOPE LOG'!$C$7:$C$206,A197,'SCOPE LOG'!$I$7:$I$206))</f>
        <v/>
      </c>
      <c r="O197" s="57">
        <f>IF(A197="","",SUMIF('TIME LOG'!$C$7:$C$206,A197,'TIME LOG'!$I$7:$I$206)+SUMIF('SCOPE LOG'!$C$7:$C$206,A197,'SCOPE LOG'!$L$7:$L$206))</f>
        <v/>
      </c>
      <c r="P197" s="59">
        <f>IF(OR(A197="",K197="",M197=""),"",M197-K197)</f>
        <v/>
      </c>
      <c r="Q197" s="55">
        <f>IF(A197="","",IF(D197="Complete","Closed",IF(M197="","Set fee",IF(M197&lt;'START HERE'!$I$7,"At risk",IF(M197&lt;'START HERE'!$I$7+'START HERE'!$I$8,"Watch","On track")))))</f>
        <v/>
      </c>
      <c r="R197" s="60" t="n"/>
    </row>
    <row r="198" ht="21.75" customHeight="1" s="31">
      <c r="A198" s="60" t="n"/>
      <c r="B198" s="60" t="n"/>
      <c r="C198" s="60" t="n"/>
      <c r="D198" s="60" t="n"/>
      <c r="E198" s="61" t="n"/>
      <c r="F198" s="61" t="n"/>
      <c r="G198" s="62" t="n"/>
      <c r="H198" s="63" t="n"/>
      <c r="I198" s="62" t="n"/>
      <c r="J198" s="57">
        <f>IF(OR(A198="",H198="",I198=""),"",H198*I198)</f>
        <v/>
      </c>
      <c r="K198" s="59">
        <f>IF(OR(A198="",G198&lt;=0,J198=""),"",(G198-J198)/G198)</f>
        <v/>
      </c>
      <c r="L198" s="57">
        <f>IF(A198="","",IF(D198="Complete",O198,O198+MAX(0,H198-N198)*I198))</f>
        <v/>
      </c>
      <c r="M198" s="59">
        <f>IF(OR(A198="",G198&lt;=0,L198=""),"",(G198-L198)/G198)</f>
        <v/>
      </c>
      <c r="N198" s="58">
        <f>IF(A198="","",SUMIF('TIME LOG'!$C$7:$C$206,A198,'TIME LOG'!$G$7:$G$206)+SUMIF('SCOPE LOG'!$C$7:$C$206,A198,'SCOPE LOG'!$I$7:$I$206))</f>
        <v/>
      </c>
      <c r="O198" s="57">
        <f>IF(A198="","",SUMIF('TIME LOG'!$C$7:$C$206,A198,'TIME LOG'!$I$7:$I$206)+SUMIF('SCOPE LOG'!$C$7:$C$206,A198,'SCOPE LOG'!$L$7:$L$206))</f>
        <v/>
      </c>
      <c r="P198" s="59">
        <f>IF(OR(A198="",K198="",M198=""),"",M198-K198)</f>
        <v/>
      </c>
      <c r="Q198" s="55">
        <f>IF(A198="","",IF(D198="Complete","Closed",IF(M198="","Set fee",IF(M198&lt;'START HERE'!$I$7,"At risk",IF(M198&lt;'START HERE'!$I$7+'START HERE'!$I$8,"Watch","On track")))))</f>
        <v/>
      </c>
      <c r="R198" s="60" t="n"/>
    </row>
    <row r="199" ht="21.75" customHeight="1" s="31">
      <c r="A199" s="60" t="n"/>
      <c r="B199" s="60" t="n"/>
      <c r="C199" s="60" t="n"/>
      <c r="D199" s="60" t="n"/>
      <c r="E199" s="61" t="n"/>
      <c r="F199" s="61" t="n"/>
      <c r="G199" s="62" t="n"/>
      <c r="H199" s="63" t="n"/>
      <c r="I199" s="62" t="n"/>
      <c r="J199" s="57">
        <f>IF(OR(A199="",H199="",I199=""),"",H199*I199)</f>
        <v/>
      </c>
      <c r="K199" s="59">
        <f>IF(OR(A199="",G199&lt;=0,J199=""),"",(G199-J199)/G199)</f>
        <v/>
      </c>
      <c r="L199" s="57">
        <f>IF(A199="","",IF(D199="Complete",O199,O199+MAX(0,H199-N199)*I199))</f>
        <v/>
      </c>
      <c r="M199" s="59">
        <f>IF(OR(A199="",G199&lt;=0,L199=""),"",(G199-L199)/G199)</f>
        <v/>
      </c>
      <c r="N199" s="58">
        <f>IF(A199="","",SUMIF('TIME LOG'!$C$7:$C$206,A199,'TIME LOG'!$G$7:$G$206)+SUMIF('SCOPE LOG'!$C$7:$C$206,A199,'SCOPE LOG'!$I$7:$I$206))</f>
        <v/>
      </c>
      <c r="O199" s="57">
        <f>IF(A199="","",SUMIF('TIME LOG'!$C$7:$C$206,A199,'TIME LOG'!$I$7:$I$206)+SUMIF('SCOPE LOG'!$C$7:$C$206,A199,'SCOPE LOG'!$L$7:$L$206))</f>
        <v/>
      </c>
      <c r="P199" s="59">
        <f>IF(OR(A199="",K199="",M199=""),"",M199-K199)</f>
        <v/>
      </c>
      <c r="Q199" s="55">
        <f>IF(A199="","",IF(D199="Complete","Closed",IF(M199="","Set fee",IF(M199&lt;'START HERE'!$I$7,"At risk",IF(M199&lt;'START HERE'!$I$7+'START HERE'!$I$8,"Watch","On track")))))</f>
        <v/>
      </c>
      <c r="R199" s="60" t="n"/>
    </row>
    <row r="200" ht="21.75" customHeight="1" s="31">
      <c r="A200" s="60" t="n"/>
      <c r="B200" s="60" t="n"/>
      <c r="C200" s="60" t="n"/>
      <c r="D200" s="60" t="n"/>
      <c r="E200" s="61" t="n"/>
      <c r="F200" s="61" t="n"/>
      <c r="G200" s="62" t="n"/>
      <c r="H200" s="63" t="n"/>
      <c r="I200" s="62" t="n"/>
      <c r="J200" s="57">
        <f>IF(OR(A200="",H200="",I200=""),"",H200*I200)</f>
        <v/>
      </c>
      <c r="K200" s="59">
        <f>IF(OR(A200="",G200&lt;=0,J200=""),"",(G200-J200)/G200)</f>
        <v/>
      </c>
      <c r="L200" s="57">
        <f>IF(A200="","",IF(D200="Complete",O200,O200+MAX(0,H200-N200)*I200))</f>
        <v/>
      </c>
      <c r="M200" s="59">
        <f>IF(OR(A200="",G200&lt;=0,L200=""),"",(G200-L200)/G200)</f>
        <v/>
      </c>
      <c r="N200" s="58">
        <f>IF(A200="","",SUMIF('TIME LOG'!$C$7:$C$206,A200,'TIME LOG'!$G$7:$G$206)+SUMIF('SCOPE LOG'!$C$7:$C$206,A200,'SCOPE LOG'!$I$7:$I$206))</f>
        <v/>
      </c>
      <c r="O200" s="57">
        <f>IF(A200="","",SUMIF('TIME LOG'!$C$7:$C$206,A200,'TIME LOG'!$I$7:$I$206)+SUMIF('SCOPE LOG'!$C$7:$C$206,A200,'SCOPE LOG'!$L$7:$L$206))</f>
        <v/>
      </c>
      <c r="P200" s="59">
        <f>IF(OR(A200="",K200="",M200=""),"",M200-K200)</f>
        <v/>
      </c>
      <c r="Q200" s="55">
        <f>IF(A200="","",IF(D200="Complete","Closed",IF(M200="","Set fee",IF(M200&lt;'START HERE'!$I$7,"At risk",IF(M200&lt;'START HERE'!$I$7+'START HERE'!$I$8,"Watch","On track")))))</f>
        <v/>
      </c>
      <c r="R200" s="60" t="n"/>
    </row>
    <row r="201" ht="21.75" customHeight="1" s="31">
      <c r="A201" s="60" t="n"/>
      <c r="B201" s="60" t="n"/>
      <c r="C201" s="60" t="n"/>
      <c r="D201" s="60" t="n"/>
      <c r="E201" s="61" t="n"/>
      <c r="F201" s="61" t="n"/>
      <c r="G201" s="62" t="n"/>
      <c r="H201" s="63" t="n"/>
      <c r="I201" s="62" t="n"/>
      <c r="J201" s="57">
        <f>IF(OR(A201="",H201="",I201=""),"",H201*I201)</f>
        <v/>
      </c>
      <c r="K201" s="59">
        <f>IF(OR(A201="",G201&lt;=0,J201=""),"",(G201-J201)/G201)</f>
        <v/>
      </c>
      <c r="L201" s="57">
        <f>IF(A201="","",IF(D201="Complete",O201,O201+MAX(0,H201-N201)*I201))</f>
        <v/>
      </c>
      <c r="M201" s="59">
        <f>IF(OR(A201="",G201&lt;=0,L201=""),"",(G201-L201)/G201)</f>
        <v/>
      </c>
      <c r="N201" s="58">
        <f>IF(A201="","",SUMIF('TIME LOG'!$C$7:$C$206,A201,'TIME LOG'!$G$7:$G$206)+SUMIF('SCOPE LOG'!$C$7:$C$206,A201,'SCOPE LOG'!$I$7:$I$206))</f>
        <v/>
      </c>
      <c r="O201" s="57">
        <f>IF(A201="","",SUMIF('TIME LOG'!$C$7:$C$206,A201,'TIME LOG'!$I$7:$I$206)+SUMIF('SCOPE LOG'!$C$7:$C$206,A201,'SCOPE LOG'!$L$7:$L$206))</f>
        <v/>
      </c>
      <c r="P201" s="59">
        <f>IF(OR(A201="",K201="",M201=""),"",M201-K201)</f>
        <v/>
      </c>
      <c r="Q201" s="55">
        <f>IF(A201="","",IF(D201="Complete","Closed",IF(M201="","Set fee",IF(M201&lt;'START HERE'!$I$7,"At risk",IF(M201&lt;'START HERE'!$I$7+'START HERE'!$I$8,"Watch","On track")))))</f>
        <v/>
      </c>
      <c r="R201" s="60" t="n"/>
    </row>
    <row r="202" ht="21.75" customHeight="1" s="31">
      <c r="A202" s="60" t="n"/>
      <c r="B202" s="60" t="n"/>
      <c r="C202" s="60" t="n"/>
      <c r="D202" s="60" t="n"/>
      <c r="E202" s="61" t="n"/>
      <c r="F202" s="61" t="n"/>
      <c r="G202" s="62" t="n"/>
      <c r="H202" s="63" t="n"/>
      <c r="I202" s="62" t="n"/>
      <c r="J202" s="57">
        <f>IF(OR(A202="",H202="",I202=""),"",H202*I202)</f>
        <v/>
      </c>
      <c r="K202" s="59">
        <f>IF(OR(A202="",G202&lt;=0,J202=""),"",(G202-J202)/G202)</f>
        <v/>
      </c>
      <c r="L202" s="57">
        <f>IF(A202="","",IF(D202="Complete",O202,O202+MAX(0,H202-N202)*I202))</f>
        <v/>
      </c>
      <c r="M202" s="59">
        <f>IF(OR(A202="",G202&lt;=0,L202=""),"",(G202-L202)/G202)</f>
        <v/>
      </c>
      <c r="N202" s="58">
        <f>IF(A202="","",SUMIF('TIME LOG'!$C$7:$C$206,A202,'TIME LOG'!$G$7:$G$206)+SUMIF('SCOPE LOG'!$C$7:$C$206,A202,'SCOPE LOG'!$I$7:$I$206))</f>
        <v/>
      </c>
      <c r="O202" s="57">
        <f>IF(A202="","",SUMIF('TIME LOG'!$C$7:$C$206,A202,'TIME LOG'!$I$7:$I$206)+SUMIF('SCOPE LOG'!$C$7:$C$206,A202,'SCOPE LOG'!$L$7:$L$206))</f>
        <v/>
      </c>
      <c r="P202" s="59">
        <f>IF(OR(A202="",K202="",M202=""),"",M202-K202)</f>
        <v/>
      </c>
      <c r="Q202" s="55">
        <f>IF(A202="","",IF(D202="Complete","Closed",IF(M202="","Set fee",IF(M202&lt;'START HERE'!$I$7,"At risk",IF(M202&lt;'START HERE'!$I$7+'START HERE'!$I$8,"Watch","On track")))))</f>
        <v/>
      </c>
      <c r="R202" s="60" t="n"/>
    </row>
    <row r="203" ht="21.75" customHeight="1" s="31">
      <c r="A203" s="60" t="n"/>
      <c r="B203" s="60" t="n"/>
      <c r="C203" s="60" t="n"/>
      <c r="D203" s="60" t="n"/>
      <c r="E203" s="61" t="n"/>
      <c r="F203" s="61" t="n"/>
      <c r="G203" s="62" t="n"/>
      <c r="H203" s="63" t="n"/>
      <c r="I203" s="62" t="n"/>
      <c r="J203" s="57">
        <f>IF(OR(A203="",H203="",I203=""),"",H203*I203)</f>
        <v/>
      </c>
      <c r="K203" s="59">
        <f>IF(OR(A203="",G203&lt;=0,J203=""),"",(G203-J203)/G203)</f>
        <v/>
      </c>
      <c r="L203" s="57">
        <f>IF(A203="","",IF(D203="Complete",O203,O203+MAX(0,H203-N203)*I203))</f>
        <v/>
      </c>
      <c r="M203" s="59">
        <f>IF(OR(A203="",G203&lt;=0,L203=""),"",(G203-L203)/G203)</f>
        <v/>
      </c>
      <c r="N203" s="58">
        <f>IF(A203="","",SUMIF('TIME LOG'!$C$7:$C$206,A203,'TIME LOG'!$G$7:$G$206)+SUMIF('SCOPE LOG'!$C$7:$C$206,A203,'SCOPE LOG'!$I$7:$I$206))</f>
        <v/>
      </c>
      <c r="O203" s="57">
        <f>IF(A203="","",SUMIF('TIME LOG'!$C$7:$C$206,A203,'TIME LOG'!$I$7:$I$206)+SUMIF('SCOPE LOG'!$C$7:$C$206,A203,'SCOPE LOG'!$L$7:$L$206))</f>
        <v/>
      </c>
      <c r="P203" s="59">
        <f>IF(OR(A203="",K203="",M203=""),"",M203-K203)</f>
        <v/>
      </c>
      <c r="Q203" s="55">
        <f>IF(A203="","",IF(D203="Complete","Closed",IF(M203="","Set fee",IF(M203&lt;'START HERE'!$I$7,"At risk",IF(M203&lt;'START HERE'!$I$7+'START HERE'!$I$8,"Watch","On track")))))</f>
        <v/>
      </c>
      <c r="R203" s="60" t="n"/>
    </row>
    <row r="204" ht="21.75" customHeight="1" s="31">
      <c r="A204" s="60" t="n"/>
      <c r="B204" s="60" t="n"/>
      <c r="C204" s="60" t="n"/>
      <c r="D204" s="60" t="n"/>
      <c r="E204" s="61" t="n"/>
      <c r="F204" s="61" t="n"/>
      <c r="G204" s="62" t="n"/>
      <c r="H204" s="63" t="n"/>
      <c r="I204" s="62" t="n"/>
      <c r="J204" s="57">
        <f>IF(OR(A204="",H204="",I204=""),"",H204*I204)</f>
        <v/>
      </c>
      <c r="K204" s="59">
        <f>IF(OR(A204="",G204&lt;=0,J204=""),"",(G204-J204)/G204)</f>
        <v/>
      </c>
      <c r="L204" s="57">
        <f>IF(A204="","",IF(D204="Complete",O204,O204+MAX(0,H204-N204)*I204))</f>
        <v/>
      </c>
      <c r="M204" s="59">
        <f>IF(OR(A204="",G204&lt;=0,L204=""),"",(G204-L204)/G204)</f>
        <v/>
      </c>
      <c r="N204" s="58">
        <f>IF(A204="","",SUMIF('TIME LOG'!$C$7:$C$206,A204,'TIME LOG'!$G$7:$G$206)+SUMIF('SCOPE LOG'!$C$7:$C$206,A204,'SCOPE LOG'!$I$7:$I$206))</f>
        <v/>
      </c>
      <c r="O204" s="57">
        <f>IF(A204="","",SUMIF('TIME LOG'!$C$7:$C$206,A204,'TIME LOG'!$I$7:$I$206)+SUMIF('SCOPE LOG'!$C$7:$C$206,A204,'SCOPE LOG'!$L$7:$L$206))</f>
        <v/>
      </c>
      <c r="P204" s="59">
        <f>IF(OR(A204="",K204="",M204=""),"",M204-K204)</f>
        <v/>
      </c>
      <c r="Q204" s="55">
        <f>IF(A204="","",IF(D204="Complete","Closed",IF(M204="","Set fee",IF(M204&lt;'START HERE'!$I$7,"At risk",IF(M204&lt;'START HERE'!$I$7+'START HERE'!$I$8,"Watch","On track")))))</f>
        <v/>
      </c>
      <c r="R204" s="60" t="n"/>
    </row>
    <row r="205" ht="21.75" customHeight="1" s="31">
      <c r="A205" s="60" t="n"/>
      <c r="B205" s="60" t="n"/>
      <c r="C205" s="60" t="n"/>
      <c r="D205" s="60" t="n"/>
      <c r="E205" s="61" t="n"/>
      <c r="F205" s="61" t="n"/>
      <c r="G205" s="62" t="n"/>
      <c r="H205" s="63" t="n"/>
      <c r="I205" s="62" t="n"/>
      <c r="J205" s="57">
        <f>IF(OR(A205="",H205="",I205=""),"",H205*I205)</f>
        <v/>
      </c>
      <c r="K205" s="59">
        <f>IF(OR(A205="",G205&lt;=0,J205=""),"",(G205-J205)/G205)</f>
        <v/>
      </c>
      <c r="L205" s="57">
        <f>IF(A205="","",IF(D205="Complete",O205,O205+MAX(0,H205-N205)*I205))</f>
        <v/>
      </c>
      <c r="M205" s="59">
        <f>IF(OR(A205="",G205&lt;=0,L205=""),"",(G205-L205)/G205)</f>
        <v/>
      </c>
      <c r="N205" s="58">
        <f>IF(A205="","",SUMIF('TIME LOG'!$C$7:$C$206,A205,'TIME LOG'!$G$7:$G$206)+SUMIF('SCOPE LOG'!$C$7:$C$206,A205,'SCOPE LOG'!$I$7:$I$206))</f>
        <v/>
      </c>
      <c r="O205" s="57">
        <f>IF(A205="","",SUMIF('TIME LOG'!$C$7:$C$206,A205,'TIME LOG'!$I$7:$I$206)+SUMIF('SCOPE LOG'!$C$7:$C$206,A205,'SCOPE LOG'!$L$7:$L$206))</f>
        <v/>
      </c>
      <c r="P205" s="59">
        <f>IF(OR(A205="",K205="",M205=""),"",M205-K205)</f>
        <v/>
      </c>
      <c r="Q205" s="55">
        <f>IF(A205="","",IF(D205="Complete","Closed",IF(M205="","Set fee",IF(M205&lt;'START HERE'!$I$7,"At risk",IF(M205&lt;'START HERE'!$I$7+'START HERE'!$I$8,"Watch","On track")))))</f>
        <v/>
      </c>
      <c r="R205" s="60" t="n"/>
    </row>
    <row r="206" ht="21.75" customHeight="1" s="31">
      <c r="A206" s="60" t="n"/>
      <c r="B206" s="60" t="n"/>
      <c r="C206" s="60" t="n"/>
      <c r="D206" s="60" t="n"/>
      <c r="E206" s="61" t="n"/>
      <c r="F206" s="61" t="n"/>
      <c r="G206" s="62" t="n"/>
      <c r="H206" s="63" t="n"/>
      <c r="I206" s="62" t="n"/>
      <c r="J206" s="57">
        <f>IF(OR(A206="",H206="",I206=""),"",H206*I206)</f>
        <v/>
      </c>
      <c r="K206" s="59">
        <f>IF(OR(A206="",G206&lt;=0,J206=""),"",(G206-J206)/G206)</f>
        <v/>
      </c>
      <c r="L206" s="57">
        <f>IF(A206="","",IF(D206="Complete",O206,O206+MAX(0,H206-N206)*I206))</f>
        <v/>
      </c>
      <c r="M206" s="59">
        <f>IF(OR(A206="",G206&lt;=0,L206=""),"",(G206-L206)/G206)</f>
        <v/>
      </c>
      <c r="N206" s="58">
        <f>IF(A206="","",SUMIF('TIME LOG'!$C$7:$C$206,A206,'TIME LOG'!$G$7:$G$206)+SUMIF('SCOPE LOG'!$C$7:$C$206,A206,'SCOPE LOG'!$I$7:$I$206))</f>
        <v/>
      </c>
      <c r="O206" s="57">
        <f>IF(A206="","",SUMIF('TIME LOG'!$C$7:$C$206,A206,'TIME LOG'!$I$7:$I$206)+SUMIF('SCOPE LOG'!$C$7:$C$206,A206,'SCOPE LOG'!$L$7:$L$206))</f>
        <v/>
      </c>
      <c r="P206" s="59">
        <f>IF(OR(A206="",K206="",M206=""),"",M206-K206)</f>
        <v/>
      </c>
      <c r="Q206" s="55">
        <f>IF(A206="","",IF(D206="Complete","Closed",IF(M206="","Set fee",IF(M206&lt;'START HERE'!$I$7,"At risk",IF(M206&lt;'START HERE'!$I$7+'START HERE'!$I$8,"Watch","On track")))))</f>
        <v/>
      </c>
      <c r="R206" s="60" t="n"/>
    </row>
  </sheetData>
  <mergeCells count="3">
    <mergeCell ref="A3:R3"/>
    <mergeCell ref="A1:R2"/>
    <mergeCell ref="A4:R4"/>
  </mergeCells>
  <conditionalFormatting sqref="Q7:Q206">
    <cfRule type="containsText" rank="0" priority="2" equalAverage="0" operator="containsText" aboveAverage="0" dxfId="8" text="At risk" percent="0" bottom="0">
      <formula>NOT(ISERROR(SEARCH("At risk",Q7)))</formula>
    </cfRule>
    <cfRule type="containsText" rank="0" priority="3" equalAverage="0" operator="containsText" aboveAverage="0" dxfId="9" text="Watch" percent="0" bottom="0">
      <formula>NOT(ISERROR(SEARCH("Watch",Q7)))</formula>
    </cfRule>
    <cfRule type="containsText" rank="0" priority="4" equalAverage="0" operator="containsText" aboveAverage="0" dxfId="15" text="On track" percent="0" bottom="0">
      <formula>NOT(ISERROR(SEARCH("On track",Q7)))</formula>
    </cfRule>
  </conditionalFormatting>
  <dataValidations count="4">
    <dataValidation sqref="E7:F206" showDropDown="0" showInputMessage="1" showErrorMessage="1" allowBlank="1" type="date" errorStyle="stop" operator="between">
      <formula1>36526</formula1>
      <formula2>73415</formula2>
    </dataValidation>
    <dataValidation sqref="G7:I206" showDropDown="0" showInputMessage="1" showErrorMessage="1" allowBlank="1" type="decimal" errorStyle="stop" operator="greaterThanOrEqual">
      <formula1>0</formula1>
      <formula2>0</formula2>
    </dataValidation>
    <dataValidation sqref="D7:D206" showDropDown="0" showInputMessage="1" showErrorMessage="1" allowBlank="1" type="list" errorStyle="stop" operator="between">
      <formula1>ProjectStatus</formula1>
      <formula2>0</formula2>
    </dataValidation>
    <dataValidation sqref="A7:A206" showDropDown="0" showInputMessage="1" showErrorMessage="1" allowBlank="1" errorTitle="Duplicate project ID" error="Enter a unique project ID. IDs link time and scope logs to this project." promptTitle="Project ID" prompt="Use one unique ID per project; blank is allowed." type="custom" errorStyle="stop">
      <formula1>=OR(A7="",COUNTIF($A$7:$A$206,A7)=1)</formula1>
    </dataValidation>
  </dataValidations>
  <printOptions horizontalCentered="0" verticalCentered="0" headings="0" gridLines="0" gridLinesSet="1"/>
  <pageMargins left="0.3" right="0.3" top="0.35" bottom="0.35" header="0.511811023622047" footer="0.3"/>
  <pageSetup orientation="landscape" paperSize="8" scale="100" fitToHeight="0" fitToWidth="2" pageOrder="downThenOver" blackAndWhite="0" draft="0" horizontalDpi="300" verticalDpi="300" copies="1"/>
  <headerFooter differentOddEven="0" differentFirst="0">
    <oddHeader/>
    <oddFooter>&amp;LAgency Margin Control Kit&amp;CInternal use • all sample data fictional&amp;RPage &amp;P of &amp;N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 filterMode="0">
    <tabColor rgb="FF66A3D2"/>
    <outlinePr summaryBelow="1" summaryRight="1"/>
    <pageSetUpPr autoPageBreaks="0" fitToPage="1"/>
  </sheetPr>
  <dimension ref="A1:J206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xSplit="3" ySplit="6" topLeftCell="D7" activePane="bottomRight" state="frozen"/>
      <selection pane="topLeft" activeCell="A1" activeCellId="0" sqref="A1"/>
      <selection pane="topRight" activeCell="D1" activeCellId="0" sqref="D1"/>
      <selection pane="bottomLeft" activeCell="A7" activeCellId="0" sqref="A7"/>
      <selection pane="bottomRight" activeCell="A1" activeCellId="0" sqref="A1"/>
    </sheetView>
  </sheetViews>
  <sheetFormatPr baseColWidth="8" defaultColWidth="8.59765625" defaultRowHeight="15" zeroHeight="0" outlineLevelRow="0"/>
  <cols>
    <col width="13.71" customWidth="1" style="30" min="1" max="1"/>
    <col width="14.71" customWidth="1" style="30" min="2" max="3"/>
    <col width="19.72" customWidth="1" style="30" min="4" max="4"/>
    <col width="20.72" customWidth="1" style="30" min="5" max="5"/>
    <col width="38.71" customWidth="1" style="30" min="6" max="6"/>
    <col width="12.72" customWidth="1" style="30" min="7" max="7"/>
    <col width="19.72" customWidth="1" style="30" min="8" max="8"/>
    <col width="17.71" customWidth="1" style="30" min="9" max="9"/>
    <col width="30.71" customWidth="1" style="30" min="10" max="10"/>
  </cols>
  <sheetData>
    <row r="1" ht="15" customHeight="1" s="31">
      <c r="A1" s="32" t="inlineStr">
        <is>
          <t>TIME &amp; COST LOG</t>
        </is>
      </c>
    </row>
    <row r="2" ht="15" customHeight="1" s="31"/>
    <row r="3" ht="15" customHeight="1" s="31">
      <c r="A3" s="33" t="inlineStr">
        <is>
          <t>Record in-scope delivery only. Internal cost rate is what the agency pays or allocates, not the client billing rate.</t>
        </is>
      </c>
    </row>
    <row r="4" ht="15" customHeight="1" s="31">
      <c r="A4" s="41" t="inlineStr">
        <is>
          <t>Tip: a row per contributor / work block gives the most useful actual-cost signal. Yellow = input; blue = formula.</t>
        </is>
      </c>
    </row>
    <row r="6" ht="33.75" customHeight="1" s="31">
      <c r="A6" s="30" t="inlineStr">
        <is>
          <t>Entry ID</t>
        </is>
      </c>
      <c r="B6" s="30" t="inlineStr">
        <is>
          <t>Date</t>
        </is>
      </c>
      <c r="C6" s="30" t="inlineStr">
        <is>
          <t>Project ID</t>
        </is>
      </c>
      <c r="D6" s="30" t="inlineStr">
        <is>
          <t>Contributor</t>
        </is>
      </c>
      <c r="E6" s="30" t="inlineStr">
        <is>
          <t>Workstream</t>
        </is>
      </c>
      <c r="F6" s="30" t="inlineStr">
        <is>
          <t>Work description</t>
        </is>
      </c>
      <c r="G6" s="30" t="inlineStr">
        <is>
          <t>Hours</t>
        </is>
      </c>
      <c r="H6" s="30" t="inlineStr">
        <is>
          <t>Internal cost rate</t>
        </is>
      </c>
      <c r="I6" s="30" t="inlineStr">
        <is>
          <t>Labor cost</t>
        </is>
      </c>
      <c r="J6" s="30" t="inlineStr">
        <is>
          <t>Notes</t>
        </is>
      </c>
    </row>
    <row r="7" ht="21.75" customHeight="1" s="31">
      <c r="A7" s="60" t="inlineStr">
        <is>
          <t>TL-001</t>
        </is>
      </c>
      <c r="B7" s="61" t="n">
        <v>46268</v>
      </c>
      <c r="C7" s="60" t="inlineStr">
        <is>
          <t>PR-101</t>
        </is>
      </c>
      <c r="D7" s="60" t="inlineStr">
        <is>
          <t>Ari Lane</t>
        </is>
      </c>
      <c r="E7" s="60" t="inlineStr">
        <is>
          <t>Strategy</t>
        </is>
      </c>
      <c r="F7" s="60" t="inlineStr">
        <is>
          <t>Kickoff and positioning workshop</t>
        </is>
      </c>
      <c r="G7" s="63" t="n">
        <v>24</v>
      </c>
      <c r="H7" s="62" t="n">
        <v>50</v>
      </c>
      <c r="I7" s="57">
        <f>IF(OR(A7="",G7="",H7=""),"",G7*H7)</f>
        <v/>
      </c>
      <c r="J7" s="60" t="inlineStr">
        <is>
          <t>Fictional sample</t>
        </is>
      </c>
    </row>
    <row r="8" ht="21.75" customHeight="1" s="31">
      <c r="A8" s="60" t="inlineStr">
        <is>
          <t>TL-002</t>
        </is>
      </c>
      <c r="B8" s="61" t="n">
        <v>46277</v>
      </c>
      <c r="C8" s="60" t="inlineStr">
        <is>
          <t>PR-101</t>
        </is>
      </c>
      <c r="D8" s="60" t="inlineStr">
        <is>
          <t>Mina Park</t>
        </is>
      </c>
      <c r="E8" s="60" t="inlineStr">
        <is>
          <t>Design</t>
        </is>
      </c>
      <c r="F8" s="60" t="inlineStr">
        <is>
          <t>Exploration and visual directions</t>
        </is>
      </c>
      <c r="G8" s="63" t="n">
        <v>38</v>
      </c>
      <c r="H8" s="62" t="n">
        <v>48</v>
      </c>
      <c r="I8" s="57">
        <f>IF(OR(A8="",G8="",H8=""),"",G8*H8)</f>
        <v/>
      </c>
      <c r="J8" s="60" t="inlineStr">
        <is>
          <t>Fictional sample</t>
        </is>
      </c>
    </row>
    <row r="9" ht="21.75" customHeight="1" s="31">
      <c r="A9" s="60" t="inlineStr">
        <is>
          <t>TL-003</t>
        </is>
      </c>
      <c r="B9" s="61" t="n">
        <v>46297</v>
      </c>
      <c r="C9" s="60" t="inlineStr">
        <is>
          <t>PR-101</t>
        </is>
      </c>
      <c r="D9" s="60" t="inlineStr">
        <is>
          <t>Ari Lane</t>
        </is>
      </c>
      <c r="E9" s="60" t="inlineStr">
        <is>
          <t>Design</t>
        </is>
      </c>
      <c r="F9" s="60" t="inlineStr">
        <is>
          <t>System refinement and reviews</t>
        </is>
      </c>
      <c r="G9" s="63" t="n">
        <v>48</v>
      </c>
      <c r="H9" s="62" t="n">
        <v>52</v>
      </c>
      <c r="I9" s="57">
        <f>IF(OR(A9="",G9="",H9=""),"",G9*H9)</f>
        <v/>
      </c>
      <c r="J9" s="60" t="inlineStr">
        <is>
          <t>Fictional sample</t>
        </is>
      </c>
    </row>
    <row r="10" ht="21.75" customHeight="1" s="31">
      <c r="A10" s="60" t="inlineStr">
        <is>
          <t>TL-004</t>
        </is>
      </c>
      <c r="B10" s="61" t="n">
        <v>46282</v>
      </c>
      <c r="C10" s="60" t="inlineStr">
        <is>
          <t>PR-102</t>
        </is>
      </c>
      <c r="D10" s="60" t="inlineStr">
        <is>
          <t>Noah Reed</t>
        </is>
      </c>
      <c r="E10" s="60" t="inlineStr">
        <is>
          <t>Development</t>
        </is>
      </c>
      <c r="F10" s="60" t="inlineStr">
        <is>
          <t>Storefront architecture and setup</t>
        </is>
      </c>
      <c r="G10" s="63" t="n">
        <v>50</v>
      </c>
      <c r="H10" s="62" t="n">
        <v>55</v>
      </c>
      <c r="I10" s="57">
        <f>IF(OR(A10="",G10="",H10=""),"",G10*H10)</f>
        <v/>
      </c>
      <c r="J10" s="60" t="inlineStr">
        <is>
          <t>Fictional sample</t>
        </is>
      </c>
    </row>
    <row r="11" ht="21.75" customHeight="1" s="31">
      <c r="A11" s="60" t="inlineStr">
        <is>
          <t>TL-005</t>
        </is>
      </c>
      <c r="B11" s="61" t="n">
        <v>46304</v>
      </c>
      <c r="C11" s="60" t="inlineStr">
        <is>
          <t>PR-102</t>
        </is>
      </c>
      <c r="D11" s="60" t="inlineStr">
        <is>
          <t>Mina Park</t>
        </is>
      </c>
      <c r="E11" s="60" t="inlineStr">
        <is>
          <t>Design</t>
        </is>
      </c>
      <c r="F11" s="60" t="inlineStr">
        <is>
          <t>Product page and mobile states</t>
        </is>
      </c>
      <c r="G11" s="63" t="n">
        <v>50</v>
      </c>
      <c r="H11" s="62" t="n">
        <v>55</v>
      </c>
      <c r="I11" s="57">
        <f>IF(OR(A11="",G11="",H11=""),"",G11*H11)</f>
        <v/>
      </c>
      <c r="J11" s="60" t="inlineStr">
        <is>
          <t>Fictional sample</t>
        </is>
      </c>
    </row>
    <row r="12" ht="21.75" customHeight="1" s="31">
      <c r="A12" s="60" t="inlineStr">
        <is>
          <t>TL-006</t>
        </is>
      </c>
      <c r="B12" s="61" t="n">
        <v>46324</v>
      </c>
      <c r="C12" s="60" t="inlineStr">
        <is>
          <t>PR-102</t>
        </is>
      </c>
      <c r="D12" s="60" t="inlineStr">
        <is>
          <t>Noah Reed</t>
        </is>
      </c>
      <c r="E12" s="60" t="inlineStr">
        <is>
          <t>Development</t>
        </is>
      </c>
      <c r="F12" s="60" t="inlineStr">
        <is>
          <t>Rework after revised content handoff</t>
        </is>
      </c>
      <c r="G12" s="63" t="n">
        <v>20</v>
      </c>
      <c r="H12" s="62" t="n">
        <v>55</v>
      </c>
      <c r="I12" s="57">
        <f>IF(OR(A12="",G12="",H12=""),"",G12*H12)</f>
        <v/>
      </c>
      <c r="J12" s="60" t="inlineStr">
        <is>
          <t>Fictional sample</t>
        </is>
      </c>
    </row>
    <row r="13" ht="21.75" customHeight="1" s="31">
      <c r="A13" s="60" t="inlineStr">
        <is>
          <t>TL-007</t>
        </is>
      </c>
      <c r="B13" s="61" t="n">
        <v>46299</v>
      </c>
      <c r="C13" s="60" t="inlineStr">
        <is>
          <t>PR-103</t>
        </is>
      </c>
      <c r="D13" s="60" t="inlineStr">
        <is>
          <t>Ari Lane</t>
        </is>
      </c>
      <c r="E13" s="60" t="inlineStr">
        <is>
          <t>Discovery</t>
        </is>
      </c>
      <c r="F13" s="60" t="inlineStr">
        <is>
          <t>Metrics mapping and data audit</t>
        </is>
      </c>
      <c r="G13" s="63" t="n">
        <v>30</v>
      </c>
      <c r="H13" s="62" t="n">
        <v>48</v>
      </c>
      <c r="I13" s="57">
        <f>IF(OR(A13="",G13="",H13=""),"",G13*H13)</f>
        <v/>
      </c>
      <c r="J13" s="60" t="inlineStr">
        <is>
          <t>Fictional sample</t>
        </is>
      </c>
    </row>
    <row r="14" ht="21.75" customHeight="1" s="31">
      <c r="A14" s="60" t="inlineStr">
        <is>
          <t>TL-008</t>
        </is>
      </c>
      <c r="B14" s="61" t="n">
        <v>46315</v>
      </c>
      <c r="C14" s="60" t="inlineStr">
        <is>
          <t>PR-103</t>
        </is>
      </c>
      <c r="D14" s="60" t="inlineStr">
        <is>
          <t>Noah Reed</t>
        </is>
      </c>
      <c r="E14" s="60" t="inlineStr">
        <is>
          <t>Development</t>
        </is>
      </c>
      <c r="F14" s="60" t="inlineStr">
        <is>
          <t>Dashboard prototype and connectors</t>
        </is>
      </c>
      <c r="G14" s="63" t="n">
        <v>40</v>
      </c>
      <c r="H14" s="62" t="n">
        <v>50</v>
      </c>
      <c r="I14" s="57">
        <f>IF(OR(A14="",G14="",H14=""),"",G14*H14)</f>
        <v/>
      </c>
      <c r="J14" s="60" t="inlineStr">
        <is>
          <t>Fictional sample</t>
        </is>
      </c>
    </row>
    <row r="15" ht="21.75" customHeight="1" s="31">
      <c r="A15" s="60" t="inlineStr">
        <is>
          <t>TL-009</t>
        </is>
      </c>
      <c r="B15" s="61" t="n">
        <v>46254</v>
      </c>
      <c r="C15" s="60" t="inlineStr">
        <is>
          <t>PR-104</t>
        </is>
      </c>
      <c r="D15" s="60" t="inlineStr">
        <is>
          <t>Mina Park</t>
        </is>
      </c>
      <c r="E15" s="60" t="inlineStr">
        <is>
          <t>Design</t>
        </is>
      </c>
      <c r="F15" s="60" t="inlineStr">
        <is>
          <t>Concept and creative direction</t>
        </is>
      </c>
      <c r="G15" s="63" t="n">
        <v>32</v>
      </c>
      <c r="H15" s="62" t="n">
        <v>48</v>
      </c>
      <c r="I15" s="57">
        <f>IF(OR(A15="",G15="",H15=""),"",G15*H15)</f>
        <v/>
      </c>
      <c r="J15" s="60" t="inlineStr">
        <is>
          <t>Fictional sample</t>
        </is>
      </c>
    </row>
    <row r="16" ht="21.75" customHeight="1" s="31">
      <c r="A16" s="60" t="inlineStr">
        <is>
          <t>TL-010</t>
        </is>
      </c>
      <c r="B16" s="61" t="n">
        <v>46276</v>
      </c>
      <c r="C16" s="60" t="inlineStr">
        <is>
          <t>PR-104</t>
        </is>
      </c>
      <c r="D16" s="60" t="inlineStr">
        <is>
          <t>Ari Lane</t>
        </is>
      </c>
      <c r="E16" s="60" t="inlineStr">
        <is>
          <t>Production</t>
        </is>
      </c>
      <c r="F16" s="60" t="inlineStr">
        <is>
          <t>Final assets, handoff, and revisions</t>
        </is>
      </c>
      <c r="G16" s="63" t="n">
        <v>48</v>
      </c>
      <c r="H16" s="62" t="n">
        <v>48</v>
      </c>
      <c r="I16" s="57">
        <f>IF(OR(A16="",G16="",H16=""),"",G16*H16)</f>
        <v/>
      </c>
      <c r="J16" s="60" t="inlineStr">
        <is>
          <t>Fictional sample</t>
        </is>
      </c>
    </row>
    <row r="17" ht="21.75" customHeight="1" s="31">
      <c r="A17" s="60" t="n"/>
      <c r="B17" s="61" t="n"/>
      <c r="C17" s="60" t="n"/>
      <c r="D17" s="60" t="n"/>
      <c r="E17" s="60" t="n"/>
      <c r="F17" s="60" t="n"/>
      <c r="G17" s="63" t="n"/>
      <c r="H17" s="62" t="n"/>
      <c r="I17" s="57">
        <f>IF(OR(A17="",G17="",H17=""),"",G17*H17)</f>
        <v/>
      </c>
      <c r="J17" s="60" t="n"/>
    </row>
    <row r="18" ht="21.75" customHeight="1" s="31">
      <c r="A18" s="60" t="n"/>
      <c r="B18" s="61" t="n"/>
      <c r="C18" s="60" t="n"/>
      <c r="D18" s="60" t="n"/>
      <c r="E18" s="60" t="n"/>
      <c r="F18" s="60" t="n"/>
      <c r="G18" s="63" t="n"/>
      <c r="H18" s="62" t="n"/>
      <c r="I18" s="57">
        <f>IF(OR(A18="",G18="",H18=""),"",G18*H18)</f>
        <v/>
      </c>
      <c r="J18" s="60" t="n"/>
    </row>
    <row r="19" ht="21.75" customHeight="1" s="31">
      <c r="A19" s="60" t="n"/>
      <c r="B19" s="61" t="n"/>
      <c r="C19" s="60" t="n"/>
      <c r="D19" s="60" t="n"/>
      <c r="E19" s="60" t="n"/>
      <c r="F19" s="60" t="n"/>
      <c r="G19" s="63" t="n"/>
      <c r="H19" s="62" t="n"/>
      <c r="I19" s="57">
        <f>IF(OR(A19="",G19="",H19=""),"",G19*H19)</f>
        <v/>
      </c>
      <c r="J19" s="60" t="n"/>
    </row>
    <row r="20" ht="21.75" customHeight="1" s="31">
      <c r="A20" s="60" t="n"/>
      <c r="B20" s="61" t="n"/>
      <c r="C20" s="60" t="n"/>
      <c r="D20" s="60" t="n"/>
      <c r="E20" s="60" t="n"/>
      <c r="F20" s="60" t="n"/>
      <c r="G20" s="63" t="n"/>
      <c r="H20" s="62" t="n"/>
      <c r="I20" s="57">
        <f>IF(OR(A20="",G20="",H20=""),"",G20*H20)</f>
        <v/>
      </c>
      <c r="J20" s="60" t="n"/>
    </row>
    <row r="21" ht="21.75" customHeight="1" s="31">
      <c r="A21" s="60" t="n"/>
      <c r="B21" s="61" t="n"/>
      <c r="C21" s="60" t="n"/>
      <c r="D21" s="60" t="n"/>
      <c r="E21" s="60" t="n"/>
      <c r="F21" s="60" t="n"/>
      <c r="G21" s="63" t="n"/>
      <c r="H21" s="62" t="n"/>
      <c r="I21" s="57">
        <f>IF(OR(A21="",G21="",H21=""),"",G21*H21)</f>
        <v/>
      </c>
      <c r="J21" s="60" t="n"/>
    </row>
    <row r="22" ht="21.75" customHeight="1" s="31">
      <c r="A22" s="60" t="n"/>
      <c r="B22" s="61" t="n"/>
      <c r="C22" s="60" t="n"/>
      <c r="D22" s="60" t="n"/>
      <c r="E22" s="60" t="n"/>
      <c r="F22" s="60" t="n"/>
      <c r="G22" s="63" t="n"/>
      <c r="H22" s="62" t="n"/>
      <c r="I22" s="57">
        <f>IF(OR(A22="",G22="",H22=""),"",G22*H22)</f>
        <v/>
      </c>
      <c r="J22" s="60" t="n"/>
    </row>
    <row r="23" ht="21.75" customHeight="1" s="31">
      <c r="A23" s="60" t="n"/>
      <c r="B23" s="61" t="n"/>
      <c r="C23" s="60" t="n"/>
      <c r="D23" s="60" t="n"/>
      <c r="E23" s="60" t="n"/>
      <c r="F23" s="60" t="n"/>
      <c r="G23" s="63" t="n"/>
      <c r="H23" s="62" t="n"/>
      <c r="I23" s="57">
        <f>IF(OR(A23="",G23="",H23=""),"",G23*H23)</f>
        <v/>
      </c>
      <c r="J23" s="60" t="n"/>
    </row>
    <row r="24" ht="21.75" customHeight="1" s="31">
      <c r="A24" s="60" t="n"/>
      <c r="B24" s="61" t="n"/>
      <c r="C24" s="60" t="n"/>
      <c r="D24" s="60" t="n"/>
      <c r="E24" s="60" t="n"/>
      <c r="F24" s="60" t="n"/>
      <c r="G24" s="63" t="n"/>
      <c r="H24" s="62" t="n"/>
      <c r="I24" s="57">
        <f>IF(OR(A24="",G24="",H24=""),"",G24*H24)</f>
        <v/>
      </c>
      <c r="J24" s="60" t="n"/>
    </row>
    <row r="25" ht="21.75" customHeight="1" s="31">
      <c r="A25" s="60" t="n"/>
      <c r="B25" s="61" t="n"/>
      <c r="C25" s="60" t="n"/>
      <c r="D25" s="60" t="n"/>
      <c r="E25" s="60" t="n"/>
      <c r="F25" s="60" t="n"/>
      <c r="G25" s="63" t="n"/>
      <c r="H25" s="62" t="n"/>
      <c r="I25" s="57">
        <f>IF(OR(A25="",G25="",H25=""),"",G25*H25)</f>
        <v/>
      </c>
      <c r="J25" s="60" t="n"/>
    </row>
    <row r="26" ht="21.75" customHeight="1" s="31">
      <c r="A26" s="60" t="n"/>
      <c r="B26" s="61" t="n"/>
      <c r="C26" s="60" t="n"/>
      <c r="D26" s="60" t="n"/>
      <c r="E26" s="60" t="n"/>
      <c r="F26" s="60" t="n"/>
      <c r="G26" s="63" t="n"/>
      <c r="H26" s="62" t="n"/>
      <c r="I26" s="57">
        <f>IF(OR(A26="",G26="",H26=""),"",G26*H26)</f>
        <v/>
      </c>
      <c r="J26" s="60" t="n"/>
    </row>
    <row r="27" ht="21.75" customHeight="1" s="31">
      <c r="A27" s="60" t="n"/>
      <c r="B27" s="61" t="n"/>
      <c r="C27" s="60" t="n"/>
      <c r="D27" s="60" t="n"/>
      <c r="E27" s="60" t="n"/>
      <c r="F27" s="60" t="n"/>
      <c r="G27" s="63" t="n"/>
      <c r="H27" s="62" t="n"/>
      <c r="I27" s="57">
        <f>IF(OR(A27="",G27="",H27=""),"",G27*H27)</f>
        <v/>
      </c>
      <c r="J27" s="60" t="n"/>
    </row>
    <row r="28" ht="21.75" customHeight="1" s="31">
      <c r="A28" s="60" t="n"/>
      <c r="B28" s="61" t="n"/>
      <c r="C28" s="60" t="n"/>
      <c r="D28" s="60" t="n"/>
      <c r="E28" s="60" t="n"/>
      <c r="F28" s="60" t="n"/>
      <c r="G28" s="63" t="n"/>
      <c r="H28" s="62" t="n"/>
      <c r="I28" s="57">
        <f>IF(OR(A28="",G28="",H28=""),"",G28*H28)</f>
        <v/>
      </c>
      <c r="J28" s="60" t="n"/>
    </row>
    <row r="29" ht="21.75" customHeight="1" s="31">
      <c r="A29" s="60" t="n"/>
      <c r="B29" s="61" t="n"/>
      <c r="C29" s="60" t="n"/>
      <c r="D29" s="60" t="n"/>
      <c r="E29" s="60" t="n"/>
      <c r="F29" s="60" t="n"/>
      <c r="G29" s="63" t="n"/>
      <c r="H29" s="62" t="n"/>
      <c r="I29" s="57">
        <f>IF(OR(A29="",G29="",H29=""),"",G29*H29)</f>
        <v/>
      </c>
      <c r="J29" s="60" t="n"/>
    </row>
    <row r="30" ht="21.75" customHeight="1" s="31">
      <c r="A30" s="60" t="n"/>
      <c r="B30" s="61" t="n"/>
      <c r="C30" s="60" t="n"/>
      <c r="D30" s="60" t="n"/>
      <c r="E30" s="60" t="n"/>
      <c r="F30" s="60" t="n"/>
      <c r="G30" s="63" t="n"/>
      <c r="H30" s="62" t="n"/>
      <c r="I30" s="57">
        <f>IF(OR(A30="",G30="",H30=""),"",G30*H30)</f>
        <v/>
      </c>
      <c r="J30" s="60" t="n"/>
    </row>
    <row r="31" ht="21.75" customHeight="1" s="31">
      <c r="A31" s="60" t="n"/>
      <c r="B31" s="61" t="n"/>
      <c r="C31" s="60" t="n"/>
      <c r="D31" s="60" t="n"/>
      <c r="E31" s="60" t="n"/>
      <c r="F31" s="60" t="n"/>
      <c r="G31" s="63" t="n"/>
      <c r="H31" s="62" t="n"/>
      <c r="I31" s="57">
        <f>IF(OR(A31="",G31="",H31=""),"",G31*H31)</f>
        <v/>
      </c>
      <c r="J31" s="60" t="n"/>
    </row>
    <row r="32" ht="21.75" customHeight="1" s="31">
      <c r="A32" s="60" t="n"/>
      <c r="B32" s="61" t="n"/>
      <c r="C32" s="60" t="n"/>
      <c r="D32" s="60" t="n"/>
      <c r="E32" s="60" t="n"/>
      <c r="F32" s="60" t="n"/>
      <c r="G32" s="63" t="n"/>
      <c r="H32" s="62" t="n"/>
      <c r="I32" s="57">
        <f>IF(OR(A32="",G32="",H32=""),"",G32*H32)</f>
        <v/>
      </c>
      <c r="J32" s="60" t="n"/>
    </row>
    <row r="33" ht="21.75" customHeight="1" s="31">
      <c r="A33" s="60" t="n"/>
      <c r="B33" s="61" t="n"/>
      <c r="C33" s="60" t="n"/>
      <c r="D33" s="60" t="n"/>
      <c r="E33" s="60" t="n"/>
      <c r="F33" s="60" t="n"/>
      <c r="G33" s="63" t="n"/>
      <c r="H33" s="62" t="n"/>
      <c r="I33" s="57">
        <f>IF(OR(A33="",G33="",H33=""),"",G33*H33)</f>
        <v/>
      </c>
      <c r="J33" s="60" t="n"/>
    </row>
    <row r="34" ht="21.75" customHeight="1" s="31">
      <c r="A34" s="60" t="n"/>
      <c r="B34" s="61" t="n"/>
      <c r="C34" s="60" t="n"/>
      <c r="D34" s="60" t="n"/>
      <c r="E34" s="60" t="n"/>
      <c r="F34" s="60" t="n"/>
      <c r="G34" s="63" t="n"/>
      <c r="H34" s="62" t="n"/>
      <c r="I34" s="57">
        <f>IF(OR(A34="",G34="",H34=""),"",G34*H34)</f>
        <v/>
      </c>
      <c r="J34" s="60" t="n"/>
    </row>
    <row r="35" ht="21.75" customHeight="1" s="31">
      <c r="A35" s="60" t="n"/>
      <c r="B35" s="61" t="n"/>
      <c r="C35" s="60" t="n"/>
      <c r="D35" s="60" t="n"/>
      <c r="E35" s="60" t="n"/>
      <c r="F35" s="60" t="n"/>
      <c r="G35" s="63" t="n"/>
      <c r="H35" s="62" t="n"/>
      <c r="I35" s="57">
        <f>IF(OR(A35="",G35="",H35=""),"",G35*H35)</f>
        <v/>
      </c>
      <c r="J35" s="60" t="n"/>
    </row>
    <row r="36" ht="21.75" customHeight="1" s="31">
      <c r="A36" s="60" t="n"/>
      <c r="B36" s="61" t="n"/>
      <c r="C36" s="60" t="n"/>
      <c r="D36" s="60" t="n"/>
      <c r="E36" s="60" t="n"/>
      <c r="F36" s="60" t="n"/>
      <c r="G36" s="63" t="n"/>
      <c r="H36" s="62" t="n"/>
      <c r="I36" s="57">
        <f>IF(OR(A36="",G36="",H36=""),"",G36*H36)</f>
        <v/>
      </c>
      <c r="J36" s="60" t="n"/>
    </row>
    <row r="37" ht="21.75" customHeight="1" s="31">
      <c r="A37" s="60" t="n"/>
      <c r="B37" s="61" t="n"/>
      <c r="C37" s="60" t="n"/>
      <c r="D37" s="60" t="n"/>
      <c r="E37" s="60" t="n"/>
      <c r="F37" s="60" t="n"/>
      <c r="G37" s="63" t="n"/>
      <c r="H37" s="62" t="n"/>
      <c r="I37" s="57">
        <f>IF(OR(A37="",G37="",H37=""),"",G37*H37)</f>
        <v/>
      </c>
      <c r="J37" s="60" t="n"/>
    </row>
    <row r="38" ht="21.75" customHeight="1" s="31">
      <c r="A38" s="60" t="n"/>
      <c r="B38" s="61" t="n"/>
      <c r="C38" s="60" t="n"/>
      <c r="D38" s="60" t="n"/>
      <c r="E38" s="60" t="n"/>
      <c r="F38" s="60" t="n"/>
      <c r="G38" s="63" t="n"/>
      <c r="H38" s="62" t="n"/>
      <c r="I38" s="57">
        <f>IF(OR(A38="",G38="",H38=""),"",G38*H38)</f>
        <v/>
      </c>
      <c r="J38" s="60" t="n"/>
    </row>
    <row r="39" ht="21.75" customHeight="1" s="31">
      <c r="A39" s="60" t="n"/>
      <c r="B39" s="61" t="n"/>
      <c r="C39" s="60" t="n"/>
      <c r="D39" s="60" t="n"/>
      <c r="E39" s="60" t="n"/>
      <c r="F39" s="60" t="n"/>
      <c r="G39" s="63" t="n"/>
      <c r="H39" s="62" t="n"/>
      <c r="I39" s="57">
        <f>IF(OR(A39="",G39="",H39=""),"",G39*H39)</f>
        <v/>
      </c>
      <c r="J39" s="60" t="n"/>
    </row>
    <row r="40" ht="21.75" customHeight="1" s="31">
      <c r="A40" s="60" t="n"/>
      <c r="B40" s="61" t="n"/>
      <c r="C40" s="60" t="n"/>
      <c r="D40" s="60" t="n"/>
      <c r="E40" s="60" t="n"/>
      <c r="F40" s="60" t="n"/>
      <c r="G40" s="63" t="n"/>
      <c r="H40" s="62" t="n"/>
      <c r="I40" s="57">
        <f>IF(OR(A40="",G40="",H40=""),"",G40*H40)</f>
        <v/>
      </c>
      <c r="J40" s="60" t="n"/>
    </row>
    <row r="41" ht="21.75" customHeight="1" s="31">
      <c r="A41" s="60" t="n"/>
      <c r="B41" s="61" t="n"/>
      <c r="C41" s="60" t="n"/>
      <c r="D41" s="60" t="n"/>
      <c r="E41" s="60" t="n"/>
      <c r="F41" s="60" t="n"/>
      <c r="G41" s="63" t="n"/>
      <c r="H41" s="62" t="n"/>
      <c r="I41" s="57">
        <f>IF(OR(A41="",G41="",H41=""),"",G41*H41)</f>
        <v/>
      </c>
      <c r="J41" s="60" t="n"/>
    </row>
    <row r="42" ht="21.75" customHeight="1" s="31">
      <c r="A42" s="60" t="n"/>
      <c r="B42" s="61" t="n"/>
      <c r="C42" s="60" t="n"/>
      <c r="D42" s="60" t="n"/>
      <c r="E42" s="60" t="n"/>
      <c r="F42" s="60" t="n"/>
      <c r="G42" s="63" t="n"/>
      <c r="H42" s="62" t="n"/>
      <c r="I42" s="57">
        <f>IF(OR(A42="",G42="",H42=""),"",G42*H42)</f>
        <v/>
      </c>
      <c r="J42" s="60" t="n"/>
    </row>
    <row r="43" ht="21.75" customHeight="1" s="31">
      <c r="A43" s="60" t="n"/>
      <c r="B43" s="61" t="n"/>
      <c r="C43" s="60" t="n"/>
      <c r="D43" s="60" t="n"/>
      <c r="E43" s="60" t="n"/>
      <c r="F43" s="60" t="n"/>
      <c r="G43" s="63" t="n"/>
      <c r="H43" s="62" t="n"/>
      <c r="I43" s="57">
        <f>IF(OR(A43="",G43="",H43=""),"",G43*H43)</f>
        <v/>
      </c>
      <c r="J43" s="60" t="n"/>
    </row>
    <row r="44" ht="21.75" customHeight="1" s="31">
      <c r="A44" s="60" t="n"/>
      <c r="B44" s="61" t="n"/>
      <c r="C44" s="60" t="n"/>
      <c r="D44" s="60" t="n"/>
      <c r="E44" s="60" t="n"/>
      <c r="F44" s="60" t="n"/>
      <c r="G44" s="63" t="n"/>
      <c r="H44" s="62" t="n"/>
      <c r="I44" s="57">
        <f>IF(OR(A44="",G44="",H44=""),"",G44*H44)</f>
        <v/>
      </c>
      <c r="J44" s="60" t="n"/>
    </row>
    <row r="45" ht="21.75" customHeight="1" s="31">
      <c r="A45" s="60" t="n"/>
      <c r="B45" s="61" t="n"/>
      <c r="C45" s="60" t="n"/>
      <c r="D45" s="60" t="n"/>
      <c r="E45" s="60" t="n"/>
      <c r="F45" s="60" t="n"/>
      <c r="G45" s="63" t="n"/>
      <c r="H45" s="62" t="n"/>
      <c r="I45" s="57">
        <f>IF(OR(A45="",G45="",H45=""),"",G45*H45)</f>
        <v/>
      </c>
      <c r="J45" s="60" t="n"/>
    </row>
    <row r="46" ht="21.75" customHeight="1" s="31">
      <c r="A46" s="60" t="n"/>
      <c r="B46" s="61" t="n"/>
      <c r="C46" s="60" t="n"/>
      <c r="D46" s="60" t="n"/>
      <c r="E46" s="60" t="n"/>
      <c r="F46" s="60" t="n"/>
      <c r="G46" s="63" t="n"/>
      <c r="H46" s="62" t="n"/>
      <c r="I46" s="57">
        <f>IF(OR(A46="",G46="",H46=""),"",G46*H46)</f>
        <v/>
      </c>
      <c r="J46" s="60" t="n"/>
    </row>
    <row r="47" ht="21.75" customHeight="1" s="31">
      <c r="A47" s="60" t="n"/>
      <c r="B47" s="61" t="n"/>
      <c r="C47" s="60" t="n"/>
      <c r="D47" s="60" t="n"/>
      <c r="E47" s="60" t="n"/>
      <c r="F47" s="60" t="n"/>
      <c r="G47" s="63" t="n"/>
      <c r="H47" s="62" t="n"/>
      <c r="I47" s="57">
        <f>IF(OR(A47="",G47="",H47=""),"",G47*H47)</f>
        <v/>
      </c>
      <c r="J47" s="60" t="n"/>
    </row>
    <row r="48" ht="21.75" customHeight="1" s="31">
      <c r="A48" s="60" t="n"/>
      <c r="B48" s="61" t="n"/>
      <c r="C48" s="60" t="n"/>
      <c r="D48" s="60" t="n"/>
      <c r="E48" s="60" t="n"/>
      <c r="F48" s="60" t="n"/>
      <c r="G48" s="63" t="n"/>
      <c r="H48" s="62" t="n"/>
      <c r="I48" s="57">
        <f>IF(OR(A48="",G48="",H48=""),"",G48*H48)</f>
        <v/>
      </c>
      <c r="J48" s="60" t="n"/>
    </row>
    <row r="49" ht="21.75" customHeight="1" s="31">
      <c r="A49" s="60" t="n"/>
      <c r="B49" s="61" t="n"/>
      <c r="C49" s="60" t="n"/>
      <c r="D49" s="60" t="n"/>
      <c r="E49" s="60" t="n"/>
      <c r="F49" s="60" t="n"/>
      <c r="G49" s="63" t="n"/>
      <c r="H49" s="62" t="n"/>
      <c r="I49" s="57">
        <f>IF(OR(A49="",G49="",H49=""),"",G49*H49)</f>
        <v/>
      </c>
      <c r="J49" s="60" t="n"/>
    </row>
    <row r="50" ht="21.75" customHeight="1" s="31">
      <c r="A50" s="60" t="n"/>
      <c r="B50" s="61" t="n"/>
      <c r="C50" s="60" t="n"/>
      <c r="D50" s="60" t="n"/>
      <c r="E50" s="60" t="n"/>
      <c r="F50" s="60" t="n"/>
      <c r="G50" s="63" t="n"/>
      <c r="H50" s="62" t="n"/>
      <c r="I50" s="57">
        <f>IF(OR(A50="",G50="",H50=""),"",G50*H50)</f>
        <v/>
      </c>
      <c r="J50" s="60" t="n"/>
    </row>
    <row r="51" ht="21.75" customHeight="1" s="31">
      <c r="A51" s="60" t="n"/>
      <c r="B51" s="61" t="n"/>
      <c r="C51" s="60" t="n"/>
      <c r="D51" s="60" t="n"/>
      <c r="E51" s="60" t="n"/>
      <c r="F51" s="60" t="n"/>
      <c r="G51" s="63" t="n"/>
      <c r="H51" s="62" t="n"/>
      <c r="I51" s="57">
        <f>IF(OR(A51="",G51="",H51=""),"",G51*H51)</f>
        <v/>
      </c>
      <c r="J51" s="60" t="n"/>
    </row>
    <row r="52" ht="21.75" customHeight="1" s="31">
      <c r="A52" s="60" t="n"/>
      <c r="B52" s="61" t="n"/>
      <c r="C52" s="60" t="n"/>
      <c r="D52" s="60" t="n"/>
      <c r="E52" s="60" t="n"/>
      <c r="F52" s="60" t="n"/>
      <c r="G52" s="63" t="n"/>
      <c r="H52" s="62" t="n"/>
      <c r="I52" s="57">
        <f>IF(OR(A52="",G52="",H52=""),"",G52*H52)</f>
        <v/>
      </c>
      <c r="J52" s="60" t="n"/>
    </row>
    <row r="53" ht="21.75" customHeight="1" s="31">
      <c r="A53" s="60" t="n"/>
      <c r="B53" s="61" t="n"/>
      <c r="C53" s="60" t="n"/>
      <c r="D53" s="60" t="n"/>
      <c r="E53" s="60" t="n"/>
      <c r="F53" s="60" t="n"/>
      <c r="G53" s="63" t="n"/>
      <c r="H53" s="62" t="n"/>
      <c r="I53" s="57">
        <f>IF(OR(A53="",G53="",H53=""),"",G53*H53)</f>
        <v/>
      </c>
      <c r="J53" s="60" t="n"/>
    </row>
    <row r="54" ht="21.75" customHeight="1" s="31">
      <c r="A54" s="60" t="n"/>
      <c r="B54" s="61" t="n"/>
      <c r="C54" s="60" t="n"/>
      <c r="D54" s="60" t="n"/>
      <c r="E54" s="60" t="n"/>
      <c r="F54" s="60" t="n"/>
      <c r="G54" s="63" t="n"/>
      <c r="H54" s="62" t="n"/>
      <c r="I54" s="57">
        <f>IF(OR(A54="",G54="",H54=""),"",G54*H54)</f>
        <v/>
      </c>
      <c r="J54" s="60" t="n"/>
    </row>
    <row r="55" ht="21.75" customHeight="1" s="31">
      <c r="A55" s="60" t="n"/>
      <c r="B55" s="61" t="n"/>
      <c r="C55" s="60" t="n"/>
      <c r="D55" s="60" t="n"/>
      <c r="E55" s="60" t="n"/>
      <c r="F55" s="60" t="n"/>
      <c r="G55" s="63" t="n"/>
      <c r="H55" s="62" t="n"/>
      <c r="I55" s="57">
        <f>IF(OR(A55="",G55="",H55=""),"",G55*H55)</f>
        <v/>
      </c>
      <c r="J55" s="60" t="n"/>
    </row>
    <row r="56" ht="21.75" customHeight="1" s="31">
      <c r="A56" s="60" t="n"/>
      <c r="B56" s="61" t="n"/>
      <c r="C56" s="60" t="n"/>
      <c r="D56" s="60" t="n"/>
      <c r="E56" s="60" t="n"/>
      <c r="F56" s="60" t="n"/>
      <c r="G56" s="63" t="n"/>
      <c r="H56" s="62" t="n"/>
      <c r="I56" s="57">
        <f>IF(OR(A56="",G56="",H56=""),"",G56*H56)</f>
        <v/>
      </c>
      <c r="J56" s="60" t="n"/>
    </row>
    <row r="57" ht="21.75" customHeight="1" s="31">
      <c r="A57" s="60" t="n"/>
      <c r="B57" s="61" t="n"/>
      <c r="C57" s="60" t="n"/>
      <c r="D57" s="60" t="n"/>
      <c r="E57" s="60" t="n"/>
      <c r="F57" s="60" t="n"/>
      <c r="G57" s="63" t="n"/>
      <c r="H57" s="62" t="n"/>
      <c r="I57" s="57">
        <f>IF(OR(A57="",G57="",H57=""),"",G57*H57)</f>
        <v/>
      </c>
      <c r="J57" s="60" t="n"/>
    </row>
    <row r="58" ht="21.75" customHeight="1" s="31">
      <c r="A58" s="60" t="n"/>
      <c r="B58" s="61" t="n"/>
      <c r="C58" s="60" t="n"/>
      <c r="D58" s="60" t="n"/>
      <c r="E58" s="60" t="n"/>
      <c r="F58" s="60" t="n"/>
      <c r="G58" s="63" t="n"/>
      <c r="H58" s="62" t="n"/>
      <c r="I58" s="57">
        <f>IF(OR(A58="",G58="",H58=""),"",G58*H58)</f>
        <v/>
      </c>
      <c r="J58" s="60" t="n"/>
    </row>
    <row r="59" ht="21.75" customHeight="1" s="31">
      <c r="A59" s="60" t="n"/>
      <c r="B59" s="61" t="n"/>
      <c r="C59" s="60" t="n"/>
      <c r="D59" s="60" t="n"/>
      <c r="E59" s="60" t="n"/>
      <c r="F59" s="60" t="n"/>
      <c r="G59" s="63" t="n"/>
      <c r="H59" s="62" t="n"/>
      <c r="I59" s="57">
        <f>IF(OR(A59="",G59="",H59=""),"",G59*H59)</f>
        <v/>
      </c>
      <c r="J59" s="60" t="n"/>
    </row>
    <row r="60" ht="21.75" customHeight="1" s="31">
      <c r="A60" s="60" t="n"/>
      <c r="B60" s="61" t="n"/>
      <c r="C60" s="60" t="n"/>
      <c r="D60" s="60" t="n"/>
      <c r="E60" s="60" t="n"/>
      <c r="F60" s="60" t="n"/>
      <c r="G60" s="63" t="n"/>
      <c r="H60" s="62" t="n"/>
      <c r="I60" s="57">
        <f>IF(OR(A60="",G60="",H60=""),"",G60*H60)</f>
        <v/>
      </c>
      <c r="J60" s="60" t="n"/>
    </row>
    <row r="61" ht="21.75" customHeight="1" s="31">
      <c r="A61" s="60" t="n"/>
      <c r="B61" s="61" t="n"/>
      <c r="C61" s="60" t="n"/>
      <c r="D61" s="60" t="n"/>
      <c r="E61" s="60" t="n"/>
      <c r="F61" s="60" t="n"/>
      <c r="G61" s="63" t="n"/>
      <c r="H61" s="62" t="n"/>
      <c r="I61" s="57">
        <f>IF(OR(A61="",G61="",H61=""),"",G61*H61)</f>
        <v/>
      </c>
      <c r="J61" s="60" t="n"/>
    </row>
    <row r="62" ht="21.75" customHeight="1" s="31">
      <c r="A62" s="60" t="n"/>
      <c r="B62" s="61" t="n"/>
      <c r="C62" s="60" t="n"/>
      <c r="D62" s="60" t="n"/>
      <c r="E62" s="60" t="n"/>
      <c r="F62" s="60" t="n"/>
      <c r="G62" s="63" t="n"/>
      <c r="H62" s="62" t="n"/>
      <c r="I62" s="57">
        <f>IF(OR(A62="",G62="",H62=""),"",G62*H62)</f>
        <v/>
      </c>
      <c r="J62" s="60" t="n"/>
    </row>
    <row r="63" ht="21.75" customHeight="1" s="31">
      <c r="A63" s="60" t="n"/>
      <c r="B63" s="61" t="n"/>
      <c r="C63" s="60" t="n"/>
      <c r="D63" s="60" t="n"/>
      <c r="E63" s="60" t="n"/>
      <c r="F63" s="60" t="n"/>
      <c r="G63" s="63" t="n"/>
      <c r="H63" s="62" t="n"/>
      <c r="I63" s="57">
        <f>IF(OR(A63="",G63="",H63=""),"",G63*H63)</f>
        <v/>
      </c>
      <c r="J63" s="60" t="n"/>
    </row>
    <row r="64" ht="21.75" customHeight="1" s="31">
      <c r="A64" s="60" t="n"/>
      <c r="B64" s="61" t="n"/>
      <c r="C64" s="60" t="n"/>
      <c r="D64" s="60" t="n"/>
      <c r="E64" s="60" t="n"/>
      <c r="F64" s="60" t="n"/>
      <c r="G64" s="63" t="n"/>
      <c r="H64" s="62" t="n"/>
      <c r="I64" s="57">
        <f>IF(OR(A64="",G64="",H64=""),"",G64*H64)</f>
        <v/>
      </c>
      <c r="J64" s="60" t="n"/>
    </row>
    <row r="65" ht="21.75" customHeight="1" s="31">
      <c r="A65" s="60" t="n"/>
      <c r="B65" s="61" t="n"/>
      <c r="C65" s="60" t="n"/>
      <c r="D65" s="60" t="n"/>
      <c r="E65" s="60" t="n"/>
      <c r="F65" s="60" t="n"/>
      <c r="G65" s="63" t="n"/>
      <c r="H65" s="62" t="n"/>
      <c r="I65" s="57">
        <f>IF(OR(A65="",G65="",H65=""),"",G65*H65)</f>
        <v/>
      </c>
      <c r="J65" s="60" t="n"/>
    </row>
    <row r="66" ht="21.75" customHeight="1" s="31">
      <c r="A66" s="60" t="n"/>
      <c r="B66" s="61" t="n"/>
      <c r="C66" s="60" t="n"/>
      <c r="D66" s="60" t="n"/>
      <c r="E66" s="60" t="n"/>
      <c r="F66" s="60" t="n"/>
      <c r="G66" s="63" t="n"/>
      <c r="H66" s="62" t="n"/>
      <c r="I66" s="57">
        <f>IF(OR(A66="",G66="",H66=""),"",G66*H66)</f>
        <v/>
      </c>
      <c r="J66" s="60" t="n"/>
    </row>
    <row r="67" ht="21.75" customHeight="1" s="31">
      <c r="A67" s="60" t="n"/>
      <c r="B67" s="61" t="n"/>
      <c r="C67" s="60" t="n"/>
      <c r="D67" s="60" t="n"/>
      <c r="E67" s="60" t="n"/>
      <c r="F67" s="60" t="n"/>
      <c r="G67" s="63" t="n"/>
      <c r="H67" s="62" t="n"/>
      <c r="I67" s="57">
        <f>IF(OR(A67="",G67="",H67=""),"",G67*H67)</f>
        <v/>
      </c>
      <c r="J67" s="60" t="n"/>
    </row>
    <row r="68" ht="21.75" customHeight="1" s="31">
      <c r="A68" s="60" t="n"/>
      <c r="B68" s="61" t="n"/>
      <c r="C68" s="60" t="n"/>
      <c r="D68" s="60" t="n"/>
      <c r="E68" s="60" t="n"/>
      <c r="F68" s="60" t="n"/>
      <c r="G68" s="63" t="n"/>
      <c r="H68" s="62" t="n"/>
      <c r="I68" s="57">
        <f>IF(OR(A68="",G68="",H68=""),"",G68*H68)</f>
        <v/>
      </c>
      <c r="J68" s="60" t="n"/>
    </row>
    <row r="69" ht="21.75" customHeight="1" s="31">
      <c r="A69" s="60" t="n"/>
      <c r="B69" s="61" t="n"/>
      <c r="C69" s="60" t="n"/>
      <c r="D69" s="60" t="n"/>
      <c r="E69" s="60" t="n"/>
      <c r="F69" s="60" t="n"/>
      <c r="G69" s="63" t="n"/>
      <c r="H69" s="62" t="n"/>
      <c r="I69" s="57">
        <f>IF(OR(A69="",G69="",H69=""),"",G69*H69)</f>
        <v/>
      </c>
      <c r="J69" s="60" t="n"/>
    </row>
    <row r="70" ht="21.75" customHeight="1" s="31">
      <c r="A70" s="60" t="n"/>
      <c r="B70" s="61" t="n"/>
      <c r="C70" s="60" t="n"/>
      <c r="D70" s="60" t="n"/>
      <c r="E70" s="60" t="n"/>
      <c r="F70" s="60" t="n"/>
      <c r="G70" s="63" t="n"/>
      <c r="H70" s="62" t="n"/>
      <c r="I70" s="57">
        <f>IF(OR(A70="",G70="",H70=""),"",G70*H70)</f>
        <v/>
      </c>
      <c r="J70" s="60" t="n"/>
    </row>
    <row r="71" ht="21.75" customHeight="1" s="31">
      <c r="A71" s="60" t="n"/>
      <c r="B71" s="61" t="n"/>
      <c r="C71" s="60" t="n"/>
      <c r="D71" s="60" t="n"/>
      <c r="E71" s="60" t="n"/>
      <c r="F71" s="60" t="n"/>
      <c r="G71" s="63" t="n"/>
      <c r="H71" s="62" t="n"/>
      <c r="I71" s="57">
        <f>IF(OR(A71="",G71="",H71=""),"",G71*H71)</f>
        <v/>
      </c>
      <c r="J71" s="60" t="n"/>
    </row>
    <row r="72" ht="21.75" customHeight="1" s="31">
      <c r="A72" s="60" t="n"/>
      <c r="B72" s="61" t="n"/>
      <c r="C72" s="60" t="n"/>
      <c r="D72" s="60" t="n"/>
      <c r="E72" s="60" t="n"/>
      <c r="F72" s="60" t="n"/>
      <c r="G72" s="63" t="n"/>
      <c r="H72" s="62" t="n"/>
      <c r="I72" s="57">
        <f>IF(OR(A72="",G72="",H72=""),"",G72*H72)</f>
        <v/>
      </c>
      <c r="J72" s="60" t="n"/>
    </row>
    <row r="73" ht="21.75" customHeight="1" s="31">
      <c r="A73" s="60" t="n"/>
      <c r="B73" s="61" t="n"/>
      <c r="C73" s="60" t="n"/>
      <c r="D73" s="60" t="n"/>
      <c r="E73" s="60" t="n"/>
      <c r="F73" s="60" t="n"/>
      <c r="G73" s="63" t="n"/>
      <c r="H73" s="62" t="n"/>
      <c r="I73" s="57">
        <f>IF(OR(A73="",G73="",H73=""),"",G73*H73)</f>
        <v/>
      </c>
      <c r="J73" s="60" t="n"/>
    </row>
    <row r="74" ht="21.75" customHeight="1" s="31">
      <c r="A74" s="60" t="n"/>
      <c r="B74" s="61" t="n"/>
      <c r="C74" s="60" t="n"/>
      <c r="D74" s="60" t="n"/>
      <c r="E74" s="60" t="n"/>
      <c r="F74" s="60" t="n"/>
      <c r="G74" s="63" t="n"/>
      <c r="H74" s="62" t="n"/>
      <c r="I74" s="57">
        <f>IF(OR(A74="",G74="",H74=""),"",G74*H74)</f>
        <v/>
      </c>
      <c r="J74" s="60" t="n"/>
    </row>
    <row r="75" ht="21.75" customHeight="1" s="31">
      <c r="A75" s="60" t="n"/>
      <c r="B75" s="61" t="n"/>
      <c r="C75" s="60" t="n"/>
      <c r="D75" s="60" t="n"/>
      <c r="E75" s="60" t="n"/>
      <c r="F75" s="60" t="n"/>
      <c r="G75" s="63" t="n"/>
      <c r="H75" s="62" t="n"/>
      <c r="I75" s="57">
        <f>IF(OR(A75="",G75="",H75=""),"",G75*H75)</f>
        <v/>
      </c>
      <c r="J75" s="60" t="n"/>
    </row>
    <row r="76" ht="21.75" customHeight="1" s="31">
      <c r="A76" s="60" t="n"/>
      <c r="B76" s="61" t="n"/>
      <c r="C76" s="60" t="n"/>
      <c r="D76" s="60" t="n"/>
      <c r="E76" s="60" t="n"/>
      <c r="F76" s="60" t="n"/>
      <c r="G76" s="63" t="n"/>
      <c r="H76" s="62" t="n"/>
      <c r="I76" s="57">
        <f>IF(OR(A76="",G76="",H76=""),"",G76*H76)</f>
        <v/>
      </c>
      <c r="J76" s="60" t="n"/>
    </row>
    <row r="77" ht="21.75" customHeight="1" s="31">
      <c r="A77" s="60" t="n"/>
      <c r="B77" s="61" t="n"/>
      <c r="C77" s="60" t="n"/>
      <c r="D77" s="60" t="n"/>
      <c r="E77" s="60" t="n"/>
      <c r="F77" s="60" t="n"/>
      <c r="G77" s="63" t="n"/>
      <c r="H77" s="62" t="n"/>
      <c r="I77" s="57">
        <f>IF(OR(A77="",G77="",H77=""),"",G77*H77)</f>
        <v/>
      </c>
      <c r="J77" s="60" t="n"/>
    </row>
    <row r="78" ht="21.75" customHeight="1" s="31">
      <c r="A78" s="60" t="n"/>
      <c r="B78" s="61" t="n"/>
      <c r="C78" s="60" t="n"/>
      <c r="D78" s="60" t="n"/>
      <c r="E78" s="60" t="n"/>
      <c r="F78" s="60" t="n"/>
      <c r="G78" s="63" t="n"/>
      <c r="H78" s="62" t="n"/>
      <c r="I78" s="57">
        <f>IF(OR(A78="",G78="",H78=""),"",G78*H78)</f>
        <v/>
      </c>
      <c r="J78" s="60" t="n"/>
    </row>
    <row r="79" ht="21.75" customHeight="1" s="31">
      <c r="A79" s="60" t="n"/>
      <c r="B79" s="61" t="n"/>
      <c r="C79" s="60" t="n"/>
      <c r="D79" s="60" t="n"/>
      <c r="E79" s="60" t="n"/>
      <c r="F79" s="60" t="n"/>
      <c r="G79" s="63" t="n"/>
      <c r="H79" s="62" t="n"/>
      <c r="I79" s="57">
        <f>IF(OR(A79="",G79="",H79=""),"",G79*H79)</f>
        <v/>
      </c>
      <c r="J79" s="60" t="n"/>
    </row>
    <row r="80" ht="21.75" customHeight="1" s="31">
      <c r="A80" s="60" t="n"/>
      <c r="B80" s="61" t="n"/>
      <c r="C80" s="60" t="n"/>
      <c r="D80" s="60" t="n"/>
      <c r="E80" s="60" t="n"/>
      <c r="F80" s="60" t="n"/>
      <c r="G80" s="63" t="n"/>
      <c r="H80" s="62" t="n"/>
      <c r="I80" s="57">
        <f>IF(OR(A80="",G80="",H80=""),"",G80*H80)</f>
        <v/>
      </c>
      <c r="J80" s="60" t="n"/>
    </row>
    <row r="81" ht="21.75" customHeight="1" s="31">
      <c r="A81" s="60" t="n"/>
      <c r="B81" s="61" t="n"/>
      <c r="C81" s="60" t="n"/>
      <c r="D81" s="60" t="n"/>
      <c r="E81" s="60" t="n"/>
      <c r="F81" s="60" t="n"/>
      <c r="G81" s="63" t="n"/>
      <c r="H81" s="62" t="n"/>
      <c r="I81" s="57">
        <f>IF(OR(A81="",G81="",H81=""),"",G81*H81)</f>
        <v/>
      </c>
      <c r="J81" s="60" t="n"/>
    </row>
    <row r="82" ht="21.75" customHeight="1" s="31">
      <c r="A82" s="60" t="n"/>
      <c r="B82" s="61" t="n"/>
      <c r="C82" s="60" t="n"/>
      <c r="D82" s="60" t="n"/>
      <c r="E82" s="60" t="n"/>
      <c r="F82" s="60" t="n"/>
      <c r="G82" s="63" t="n"/>
      <c r="H82" s="62" t="n"/>
      <c r="I82" s="57">
        <f>IF(OR(A82="",G82="",H82=""),"",G82*H82)</f>
        <v/>
      </c>
      <c r="J82" s="60" t="n"/>
    </row>
    <row r="83" ht="21.75" customHeight="1" s="31">
      <c r="A83" s="60" t="n"/>
      <c r="B83" s="61" t="n"/>
      <c r="C83" s="60" t="n"/>
      <c r="D83" s="60" t="n"/>
      <c r="E83" s="60" t="n"/>
      <c r="F83" s="60" t="n"/>
      <c r="G83" s="63" t="n"/>
      <c r="H83" s="62" t="n"/>
      <c r="I83" s="57">
        <f>IF(OR(A83="",G83="",H83=""),"",G83*H83)</f>
        <v/>
      </c>
      <c r="J83" s="60" t="n"/>
    </row>
    <row r="84" ht="21.75" customHeight="1" s="31">
      <c r="A84" s="60" t="n"/>
      <c r="B84" s="61" t="n"/>
      <c r="C84" s="60" t="n"/>
      <c r="D84" s="60" t="n"/>
      <c r="E84" s="60" t="n"/>
      <c r="F84" s="60" t="n"/>
      <c r="G84" s="63" t="n"/>
      <c r="H84" s="62" t="n"/>
      <c r="I84" s="57">
        <f>IF(OR(A84="",G84="",H84=""),"",G84*H84)</f>
        <v/>
      </c>
      <c r="J84" s="60" t="n"/>
    </row>
    <row r="85" ht="21.75" customHeight="1" s="31">
      <c r="A85" s="60" t="n"/>
      <c r="B85" s="61" t="n"/>
      <c r="C85" s="60" t="n"/>
      <c r="D85" s="60" t="n"/>
      <c r="E85" s="60" t="n"/>
      <c r="F85" s="60" t="n"/>
      <c r="G85" s="63" t="n"/>
      <c r="H85" s="62" t="n"/>
      <c r="I85" s="57">
        <f>IF(OR(A85="",G85="",H85=""),"",G85*H85)</f>
        <v/>
      </c>
      <c r="J85" s="60" t="n"/>
    </row>
    <row r="86" ht="21.75" customHeight="1" s="31">
      <c r="A86" s="60" t="n"/>
      <c r="B86" s="61" t="n"/>
      <c r="C86" s="60" t="n"/>
      <c r="D86" s="60" t="n"/>
      <c r="E86" s="60" t="n"/>
      <c r="F86" s="60" t="n"/>
      <c r="G86" s="63" t="n"/>
      <c r="H86" s="62" t="n"/>
      <c r="I86" s="57">
        <f>IF(OR(A86="",G86="",H86=""),"",G86*H86)</f>
        <v/>
      </c>
      <c r="J86" s="60" t="n"/>
    </row>
    <row r="87" ht="21.75" customHeight="1" s="31">
      <c r="A87" s="60" t="n"/>
      <c r="B87" s="61" t="n"/>
      <c r="C87" s="60" t="n"/>
      <c r="D87" s="60" t="n"/>
      <c r="E87" s="60" t="n"/>
      <c r="F87" s="60" t="n"/>
      <c r="G87" s="63" t="n"/>
      <c r="H87" s="62" t="n"/>
      <c r="I87" s="57">
        <f>IF(OR(A87="",G87="",H87=""),"",G87*H87)</f>
        <v/>
      </c>
      <c r="J87" s="60" t="n"/>
    </row>
    <row r="88" ht="21.75" customHeight="1" s="31">
      <c r="A88" s="60" t="n"/>
      <c r="B88" s="61" t="n"/>
      <c r="C88" s="60" t="n"/>
      <c r="D88" s="60" t="n"/>
      <c r="E88" s="60" t="n"/>
      <c r="F88" s="60" t="n"/>
      <c r="G88" s="63" t="n"/>
      <c r="H88" s="62" t="n"/>
      <c r="I88" s="57">
        <f>IF(OR(A88="",G88="",H88=""),"",G88*H88)</f>
        <v/>
      </c>
      <c r="J88" s="60" t="n"/>
    </row>
    <row r="89" ht="21.75" customHeight="1" s="31">
      <c r="A89" s="60" t="n"/>
      <c r="B89" s="61" t="n"/>
      <c r="C89" s="60" t="n"/>
      <c r="D89" s="60" t="n"/>
      <c r="E89" s="60" t="n"/>
      <c r="F89" s="60" t="n"/>
      <c r="G89" s="63" t="n"/>
      <c r="H89" s="62" t="n"/>
      <c r="I89" s="57">
        <f>IF(OR(A89="",G89="",H89=""),"",G89*H89)</f>
        <v/>
      </c>
      <c r="J89" s="60" t="n"/>
    </row>
    <row r="90" ht="21.75" customHeight="1" s="31">
      <c r="A90" s="60" t="n"/>
      <c r="B90" s="61" t="n"/>
      <c r="C90" s="60" t="n"/>
      <c r="D90" s="60" t="n"/>
      <c r="E90" s="60" t="n"/>
      <c r="F90" s="60" t="n"/>
      <c r="G90" s="63" t="n"/>
      <c r="H90" s="62" t="n"/>
      <c r="I90" s="57">
        <f>IF(OR(A90="",G90="",H90=""),"",G90*H90)</f>
        <v/>
      </c>
      <c r="J90" s="60" t="n"/>
    </row>
    <row r="91" ht="21.75" customHeight="1" s="31">
      <c r="A91" s="60" t="n"/>
      <c r="B91" s="61" t="n"/>
      <c r="C91" s="60" t="n"/>
      <c r="D91" s="60" t="n"/>
      <c r="E91" s="60" t="n"/>
      <c r="F91" s="60" t="n"/>
      <c r="G91" s="63" t="n"/>
      <c r="H91" s="62" t="n"/>
      <c r="I91" s="57">
        <f>IF(OR(A91="",G91="",H91=""),"",G91*H91)</f>
        <v/>
      </c>
      <c r="J91" s="60" t="n"/>
    </row>
    <row r="92" ht="21.75" customHeight="1" s="31">
      <c r="A92" s="60" t="n"/>
      <c r="B92" s="61" t="n"/>
      <c r="C92" s="60" t="n"/>
      <c r="D92" s="60" t="n"/>
      <c r="E92" s="60" t="n"/>
      <c r="F92" s="60" t="n"/>
      <c r="G92" s="63" t="n"/>
      <c r="H92" s="62" t="n"/>
      <c r="I92" s="57">
        <f>IF(OR(A92="",G92="",H92=""),"",G92*H92)</f>
        <v/>
      </c>
      <c r="J92" s="60" t="n"/>
    </row>
    <row r="93" ht="21.75" customHeight="1" s="31">
      <c r="A93" s="60" t="n"/>
      <c r="B93" s="61" t="n"/>
      <c r="C93" s="60" t="n"/>
      <c r="D93" s="60" t="n"/>
      <c r="E93" s="60" t="n"/>
      <c r="F93" s="60" t="n"/>
      <c r="G93" s="63" t="n"/>
      <c r="H93" s="62" t="n"/>
      <c r="I93" s="57">
        <f>IF(OR(A93="",G93="",H93=""),"",G93*H93)</f>
        <v/>
      </c>
      <c r="J93" s="60" t="n"/>
    </row>
    <row r="94" ht="21.75" customHeight="1" s="31">
      <c r="A94" s="60" t="n"/>
      <c r="B94" s="61" t="n"/>
      <c r="C94" s="60" t="n"/>
      <c r="D94" s="60" t="n"/>
      <c r="E94" s="60" t="n"/>
      <c r="F94" s="60" t="n"/>
      <c r="G94" s="63" t="n"/>
      <c r="H94" s="62" t="n"/>
      <c r="I94" s="57">
        <f>IF(OR(A94="",G94="",H94=""),"",G94*H94)</f>
        <v/>
      </c>
      <c r="J94" s="60" t="n"/>
    </row>
    <row r="95" ht="21.75" customHeight="1" s="31">
      <c r="A95" s="60" t="n"/>
      <c r="B95" s="61" t="n"/>
      <c r="C95" s="60" t="n"/>
      <c r="D95" s="60" t="n"/>
      <c r="E95" s="60" t="n"/>
      <c r="F95" s="60" t="n"/>
      <c r="G95" s="63" t="n"/>
      <c r="H95" s="62" t="n"/>
      <c r="I95" s="57">
        <f>IF(OR(A95="",G95="",H95=""),"",G95*H95)</f>
        <v/>
      </c>
      <c r="J95" s="60" t="n"/>
    </row>
    <row r="96" ht="21.75" customHeight="1" s="31">
      <c r="A96" s="60" t="n"/>
      <c r="B96" s="61" t="n"/>
      <c r="C96" s="60" t="n"/>
      <c r="D96" s="60" t="n"/>
      <c r="E96" s="60" t="n"/>
      <c r="F96" s="60" t="n"/>
      <c r="G96" s="63" t="n"/>
      <c r="H96" s="62" t="n"/>
      <c r="I96" s="57">
        <f>IF(OR(A96="",G96="",H96=""),"",G96*H96)</f>
        <v/>
      </c>
      <c r="J96" s="60" t="n"/>
    </row>
    <row r="97" ht="21.75" customHeight="1" s="31">
      <c r="A97" s="60" t="n"/>
      <c r="B97" s="61" t="n"/>
      <c r="C97" s="60" t="n"/>
      <c r="D97" s="60" t="n"/>
      <c r="E97" s="60" t="n"/>
      <c r="F97" s="60" t="n"/>
      <c r="G97" s="63" t="n"/>
      <c r="H97" s="62" t="n"/>
      <c r="I97" s="57">
        <f>IF(OR(A97="",G97="",H97=""),"",G97*H97)</f>
        <v/>
      </c>
      <c r="J97" s="60" t="n"/>
    </row>
    <row r="98" ht="21.75" customHeight="1" s="31">
      <c r="A98" s="60" t="n"/>
      <c r="B98" s="61" t="n"/>
      <c r="C98" s="60" t="n"/>
      <c r="D98" s="60" t="n"/>
      <c r="E98" s="60" t="n"/>
      <c r="F98" s="60" t="n"/>
      <c r="G98" s="63" t="n"/>
      <c r="H98" s="62" t="n"/>
      <c r="I98" s="57">
        <f>IF(OR(A98="",G98="",H98=""),"",G98*H98)</f>
        <v/>
      </c>
      <c r="J98" s="60" t="n"/>
    </row>
    <row r="99" ht="21.75" customHeight="1" s="31">
      <c r="A99" s="60" t="n"/>
      <c r="B99" s="61" t="n"/>
      <c r="C99" s="60" t="n"/>
      <c r="D99" s="60" t="n"/>
      <c r="E99" s="60" t="n"/>
      <c r="F99" s="60" t="n"/>
      <c r="G99" s="63" t="n"/>
      <c r="H99" s="62" t="n"/>
      <c r="I99" s="57">
        <f>IF(OR(A99="",G99="",H99=""),"",G99*H99)</f>
        <v/>
      </c>
      <c r="J99" s="60" t="n"/>
    </row>
    <row r="100" ht="21.75" customHeight="1" s="31">
      <c r="A100" s="60" t="n"/>
      <c r="B100" s="61" t="n"/>
      <c r="C100" s="60" t="n"/>
      <c r="D100" s="60" t="n"/>
      <c r="E100" s="60" t="n"/>
      <c r="F100" s="60" t="n"/>
      <c r="G100" s="63" t="n"/>
      <c r="H100" s="62" t="n"/>
      <c r="I100" s="57">
        <f>IF(OR(A100="",G100="",H100=""),"",G100*H100)</f>
        <v/>
      </c>
      <c r="J100" s="60" t="n"/>
    </row>
    <row r="101" ht="21.75" customHeight="1" s="31">
      <c r="A101" s="60" t="n"/>
      <c r="B101" s="61" t="n"/>
      <c r="C101" s="60" t="n"/>
      <c r="D101" s="60" t="n"/>
      <c r="E101" s="60" t="n"/>
      <c r="F101" s="60" t="n"/>
      <c r="G101" s="63" t="n"/>
      <c r="H101" s="62" t="n"/>
      <c r="I101" s="57">
        <f>IF(OR(A101="",G101="",H101=""),"",G101*H101)</f>
        <v/>
      </c>
      <c r="J101" s="60" t="n"/>
    </row>
    <row r="102" ht="21.75" customHeight="1" s="31">
      <c r="A102" s="60" t="n"/>
      <c r="B102" s="61" t="n"/>
      <c r="C102" s="60" t="n"/>
      <c r="D102" s="60" t="n"/>
      <c r="E102" s="60" t="n"/>
      <c r="F102" s="60" t="n"/>
      <c r="G102" s="63" t="n"/>
      <c r="H102" s="62" t="n"/>
      <c r="I102" s="57">
        <f>IF(OR(A102="",G102="",H102=""),"",G102*H102)</f>
        <v/>
      </c>
      <c r="J102" s="60" t="n"/>
    </row>
    <row r="103" ht="21.75" customHeight="1" s="31">
      <c r="A103" s="60" t="n"/>
      <c r="B103" s="61" t="n"/>
      <c r="C103" s="60" t="n"/>
      <c r="D103" s="60" t="n"/>
      <c r="E103" s="60" t="n"/>
      <c r="F103" s="60" t="n"/>
      <c r="G103" s="63" t="n"/>
      <c r="H103" s="62" t="n"/>
      <c r="I103" s="57">
        <f>IF(OR(A103="",G103="",H103=""),"",G103*H103)</f>
        <v/>
      </c>
      <c r="J103" s="60" t="n"/>
    </row>
    <row r="104" ht="21.75" customHeight="1" s="31">
      <c r="A104" s="60" t="n"/>
      <c r="B104" s="61" t="n"/>
      <c r="C104" s="60" t="n"/>
      <c r="D104" s="60" t="n"/>
      <c r="E104" s="60" t="n"/>
      <c r="F104" s="60" t="n"/>
      <c r="G104" s="63" t="n"/>
      <c r="H104" s="62" t="n"/>
      <c r="I104" s="57">
        <f>IF(OR(A104="",G104="",H104=""),"",G104*H104)</f>
        <v/>
      </c>
      <c r="J104" s="60" t="n"/>
    </row>
    <row r="105" ht="21.75" customHeight="1" s="31">
      <c r="A105" s="60" t="n"/>
      <c r="B105" s="61" t="n"/>
      <c r="C105" s="60" t="n"/>
      <c r="D105" s="60" t="n"/>
      <c r="E105" s="60" t="n"/>
      <c r="F105" s="60" t="n"/>
      <c r="G105" s="63" t="n"/>
      <c r="H105" s="62" t="n"/>
      <c r="I105" s="57">
        <f>IF(OR(A105="",G105="",H105=""),"",G105*H105)</f>
        <v/>
      </c>
      <c r="J105" s="60" t="n"/>
    </row>
    <row r="106" ht="21.75" customHeight="1" s="31">
      <c r="A106" s="60" t="n"/>
      <c r="B106" s="61" t="n"/>
      <c r="C106" s="60" t="n"/>
      <c r="D106" s="60" t="n"/>
      <c r="E106" s="60" t="n"/>
      <c r="F106" s="60" t="n"/>
      <c r="G106" s="63" t="n"/>
      <c r="H106" s="62" t="n"/>
      <c r="I106" s="57">
        <f>IF(OR(A106="",G106="",H106=""),"",G106*H106)</f>
        <v/>
      </c>
      <c r="J106" s="60" t="n"/>
    </row>
    <row r="107" ht="21.75" customHeight="1" s="31">
      <c r="A107" s="60" t="n"/>
      <c r="B107" s="61" t="n"/>
      <c r="C107" s="60" t="n"/>
      <c r="D107" s="60" t="n"/>
      <c r="E107" s="60" t="n"/>
      <c r="F107" s="60" t="n"/>
      <c r="G107" s="63" t="n"/>
      <c r="H107" s="62" t="n"/>
      <c r="I107" s="57">
        <f>IF(OR(A107="",G107="",H107=""),"",G107*H107)</f>
        <v/>
      </c>
      <c r="J107" s="60" t="n"/>
    </row>
    <row r="108" ht="21.75" customHeight="1" s="31">
      <c r="A108" s="60" t="n"/>
      <c r="B108" s="61" t="n"/>
      <c r="C108" s="60" t="n"/>
      <c r="D108" s="60" t="n"/>
      <c r="E108" s="60" t="n"/>
      <c r="F108" s="60" t="n"/>
      <c r="G108" s="63" t="n"/>
      <c r="H108" s="62" t="n"/>
      <c r="I108" s="57">
        <f>IF(OR(A108="",G108="",H108=""),"",G108*H108)</f>
        <v/>
      </c>
      <c r="J108" s="60" t="n"/>
    </row>
    <row r="109" ht="21.75" customHeight="1" s="31">
      <c r="A109" s="60" t="n"/>
      <c r="B109" s="61" t="n"/>
      <c r="C109" s="60" t="n"/>
      <c r="D109" s="60" t="n"/>
      <c r="E109" s="60" t="n"/>
      <c r="F109" s="60" t="n"/>
      <c r="G109" s="63" t="n"/>
      <c r="H109" s="62" t="n"/>
      <c r="I109" s="57">
        <f>IF(OR(A109="",G109="",H109=""),"",G109*H109)</f>
        <v/>
      </c>
      <c r="J109" s="60" t="n"/>
    </row>
    <row r="110" ht="21.75" customHeight="1" s="31">
      <c r="A110" s="60" t="n"/>
      <c r="B110" s="61" t="n"/>
      <c r="C110" s="60" t="n"/>
      <c r="D110" s="60" t="n"/>
      <c r="E110" s="60" t="n"/>
      <c r="F110" s="60" t="n"/>
      <c r="G110" s="63" t="n"/>
      <c r="H110" s="62" t="n"/>
      <c r="I110" s="57">
        <f>IF(OR(A110="",G110="",H110=""),"",G110*H110)</f>
        <v/>
      </c>
      <c r="J110" s="60" t="n"/>
    </row>
    <row r="111" ht="21.75" customHeight="1" s="31">
      <c r="A111" s="60" t="n"/>
      <c r="B111" s="61" t="n"/>
      <c r="C111" s="60" t="n"/>
      <c r="D111" s="60" t="n"/>
      <c r="E111" s="60" t="n"/>
      <c r="F111" s="60" t="n"/>
      <c r="G111" s="63" t="n"/>
      <c r="H111" s="62" t="n"/>
      <c r="I111" s="57">
        <f>IF(OR(A111="",G111="",H111=""),"",G111*H111)</f>
        <v/>
      </c>
      <c r="J111" s="60" t="n"/>
    </row>
    <row r="112" ht="21.75" customHeight="1" s="31">
      <c r="A112" s="60" t="n"/>
      <c r="B112" s="61" t="n"/>
      <c r="C112" s="60" t="n"/>
      <c r="D112" s="60" t="n"/>
      <c r="E112" s="60" t="n"/>
      <c r="F112" s="60" t="n"/>
      <c r="G112" s="63" t="n"/>
      <c r="H112" s="62" t="n"/>
      <c r="I112" s="57">
        <f>IF(OR(A112="",G112="",H112=""),"",G112*H112)</f>
        <v/>
      </c>
      <c r="J112" s="60" t="n"/>
    </row>
    <row r="113" ht="21.75" customHeight="1" s="31">
      <c r="A113" s="60" t="n"/>
      <c r="B113" s="61" t="n"/>
      <c r="C113" s="60" t="n"/>
      <c r="D113" s="60" t="n"/>
      <c r="E113" s="60" t="n"/>
      <c r="F113" s="60" t="n"/>
      <c r="G113" s="63" t="n"/>
      <c r="H113" s="62" t="n"/>
      <c r="I113" s="57">
        <f>IF(OR(A113="",G113="",H113=""),"",G113*H113)</f>
        <v/>
      </c>
      <c r="J113" s="60" t="n"/>
    </row>
    <row r="114" ht="21.75" customHeight="1" s="31">
      <c r="A114" s="60" t="n"/>
      <c r="B114" s="61" t="n"/>
      <c r="C114" s="60" t="n"/>
      <c r="D114" s="60" t="n"/>
      <c r="E114" s="60" t="n"/>
      <c r="F114" s="60" t="n"/>
      <c r="G114" s="63" t="n"/>
      <c r="H114" s="62" t="n"/>
      <c r="I114" s="57">
        <f>IF(OR(A114="",G114="",H114=""),"",G114*H114)</f>
        <v/>
      </c>
      <c r="J114" s="60" t="n"/>
    </row>
    <row r="115" ht="21.75" customHeight="1" s="31">
      <c r="A115" s="60" t="n"/>
      <c r="B115" s="61" t="n"/>
      <c r="C115" s="60" t="n"/>
      <c r="D115" s="60" t="n"/>
      <c r="E115" s="60" t="n"/>
      <c r="F115" s="60" t="n"/>
      <c r="G115" s="63" t="n"/>
      <c r="H115" s="62" t="n"/>
      <c r="I115" s="57">
        <f>IF(OR(A115="",G115="",H115=""),"",G115*H115)</f>
        <v/>
      </c>
      <c r="J115" s="60" t="n"/>
    </row>
    <row r="116" ht="21.75" customHeight="1" s="31">
      <c r="A116" s="60" t="n"/>
      <c r="B116" s="61" t="n"/>
      <c r="C116" s="60" t="n"/>
      <c r="D116" s="60" t="n"/>
      <c r="E116" s="60" t="n"/>
      <c r="F116" s="60" t="n"/>
      <c r="G116" s="63" t="n"/>
      <c r="H116" s="62" t="n"/>
      <c r="I116" s="57">
        <f>IF(OR(A116="",G116="",H116=""),"",G116*H116)</f>
        <v/>
      </c>
      <c r="J116" s="60" t="n"/>
    </row>
    <row r="117" ht="21.75" customHeight="1" s="31">
      <c r="A117" s="60" t="n"/>
      <c r="B117" s="61" t="n"/>
      <c r="C117" s="60" t="n"/>
      <c r="D117" s="60" t="n"/>
      <c r="E117" s="60" t="n"/>
      <c r="F117" s="60" t="n"/>
      <c r="G117" s="63" t="n"/>
      <c r="H117" s="62" t="n"/>
      <c r="I117" s="57">
        <f>IF(OR(A117="",G117="",H117=""),"",G117*H117)</f>
        <v/>
      </c>
      <c r="J117" s="60" t="n"/>
    </row>
    <row r="118" ht="21.75" customHeight="1" s="31">
      <c r="A118" s="60" t="n"/>
      <c r="B118" s="61" t="n"/>
      <c r="C118" s="60" t="n"/>
      <c r="D118" s="60" t="n"/>
      <c r="E118" s="60" t="n"/>
      <c r="F118" s="60" t="n"/>
      <c r="G118" s="63" t="n"/>
      <c r="H118" s="62" t="n"/>
      <c r="I118" s="57">
        <f>IF(OR(A118="",G118="",H118=""),"",G118*H118)</f>
        <v/>
      </c>
      <c r="J118" s="60" t="n"/>
    </row>
    <row r="119" ht="21.75" customHeight="1" s="31">
      <c r="A119" s="60" t="n"/>
      <c r="B119" s="61" t="n"/>
      <c r="C119" s="60" t="n"/>
      <c r="D119" s="60" t="n"/>
      <c r="E119" s="60" t="n"/>
      <c r="F119" s="60" t="n"/>
      <c r="G119" s="63" t="n"/>
      <c r="H119" s="62" t="n"/>
      <c r="I119" s="57">
        <f>IF(OR(A119="",G119="",H119=""),"",G119*H119)</f>
        <v/>
      </c>
      <c r="J119" s="60" t="n"/>
    </row>
    <row r="120" ht="21.75" customHeight="1" s="31">
      <c r="A120" s="60" t="n"/>
      <c r="B120" s="61" t="n"/>
      <c r="C120" s="60" t="n"/>
      <c r="D120" s="60" t="n"/>
      <c r="E120" s="60" t="n"/>
      <c r="F120" s="60" t="n"/>
      <c r="G120" s="63" t="n"/>
      <c r="H120" s="62" t="n"/>
      <c r="I120" s="57">
        <f>IF(OR(A120="",G120="",H120=""),"",G120*H120)</f>
        <v/>
      </c>
      <c r="J120" s="60" t="n"/>
    </row>
    <row r="121" ht="21.75" customHeight="1" s="31">
      <c r="A121" s="60" t="n"/>
      <c r="B121" s="61" t="n"/>
      <c r="C121" s="60" t="n"/>
      <c r="D121" s="60" t="n"/>
      <c r="E121" s="60" t="n"/>
      <c r="F121" s="60" t="n"/>
      <c r="G121" s="63" t="n"/>
      <c r="H121" s="62" t="n"/>
      <c r="I121" s="57">
        <f>IF(OR(A121="",G121="",H121=""),"",G121*H121)</f>
        <v/>
      </c>
      <c r="J121" s="60" t="n"/>
    </row>
    <row r="122" ht="21.75" customHeight="1" s="31">
      <c r="A122" s="60" t="n"/>
      <c r="B122" s="61" t="n"/>
      <c r="C122" s="60" t="n"/>
      <c r="D122" s="60" t="n"/>
      <c r="E122" s="60" t="n"/>
      <c r="F122" s="60" t="n"/>
      <c r="G122" s="63" t="n"/>
      <c r="H122" s="62" t="n"/>
      <c r="I122" s="57">
        <f>IF(OR(A122="",G122="",H122=""),"",G122*H122)</f>
        <v/>
      </c>
      <c r="J122" s="60" t="n"/>
    </row>
    <row r="123" ht="21.75" customHeight="1" s="31">
      <c r="A123" s="60" t="n"/>
      <c r="B123" s="61" t="n"/>
      <c r="C123" s="60" t="n"/>
      <c r="D123" s="60" t="n"/>
      <c r="E123" s="60" t="n"/>
      <c r="F123" s="60" t="n"/>
      <c r="G123" s="63" t="n"/>
      <c r="H123" s="62" t="n"/>
      <c r="I123" s="57">
        <f>IF(OR(A123="",G123="",H123=""),"",G123*H123)</f>
        <v/>
      </c>
      <c r="J123" s="60" t="n"/>
    </row>
    <row r="124" ht="21.75" customHeight="1" s="31">
      <c r="A124" s="60" t="n"/>
      <c r="B124" s="61" t="n"/>
      <c r="C124" s="60" t="n"/>
      <c r="D124" s="60" t="n"/>
      <c r="E124" s="60" t="n"/>
      <c r="F124" s="60" t="n"/>
      <c r="G124" s="63" t="n"/>
      <c r="H124" s="62" t="n"/>
      <c r="I124" s="57">
        <f>IF(OR(A124="",G124="",H124=""),"",G124*H124)</f>
        <v/>
      </c>
      <c r="J124" s="60" t="n"/>
    </row>
    <row r="125" ht="21.75" customHeight="1" s="31">
      <c r="A125" s="60" t="n"/>
      <c r="B125" s="61" t="n"/>
      <c r="C125" s="60" t="n"/>
      <c r="D125" s="60" t="n"/>
      <c r="E125" s="60" t="n"/>
      <c r="F125" s="60" t="n"/>
      <c r="G125" s="63" t="n"/>
      <c r="H125" s="62" t="n"/>
      <c r="I125" s="57">
        <f>IF(OR(A125="",G125="",H125=""),"",G125*H125)</f>
        <v/>
      </c>
      <c r="J125" s="60" t="n"/>
    </row>
    <row r="126" ht="21.75" customHeight="1" s="31">
      <c r="A126" s="60" t="n"/>
      <c r="B126" s="61" t="n"/>
      <c r="C126" s="60" t="n"/>
      <c r="D126" s="60" t="n"/>
      <c r="E126" s="60" t="n"/>
      <c r="F126" s="60" t="n"/>
      <c r="G126" s="63" t="n"/>
      <c r="H126" s="62" t="n"/>
      <c r="I126" s="57">
        <f>IF(OR(A126="",G126="",H126=""),"",G126*H126)</f>
        <v/>
      </c>
      <c r="J126" s="60" t="n"/>
    </row>
    <row r="127" ht="21.75" customHeight="1" s="31">
      <c r="A127" s="60" t="n"/>
      <c r="B127" s="61" t="n"/>
      <c r="C127" s="60" t="n"/>
      <c r="D127" s="60" t="n"/>
      <c r="E127" s="60" t="n"/>
      <c r="F127" s="60" t="n"/>
      <c r="G127" s="63" t="n"/>
      <c r="H127" s="62" t="n"/>
      <c r="I127" s="57">
        <f>IF(OR(A127="",G127="",H127=""),"",G127*H127)</f>
        <v/>
      </c>
      <c r="J127" s="60" t="n"/>
    </row>
    <row r="128" ht="21.75" customHeight="1" s="31">
      <c r="A128" s="60" t="n"/>
      <c r="B128" s="61" t="n"/>
      <c r="C128" s="60" t="n"/>
      <c r="D128" s="60" t="n"/>
      <c r="E128" s="60" t="n"/>
      <c r="F128" s="60" t="n"/>
      <c r="G128" s="63" t="n"/>
      <c r="H128" s="62" t="n"/>
      <c r="I128" s="57">
        <f>IF(OR(A128="",G128="",H128=""),"",G128*H128)</f>
        <v/>
      </c>
      <c r="J128" s="60" t="n"/>
    </row>
    <row r="129" ht="21.75" customHeight="1" s="31">
      <c r="A129" s="60" t="n"/>
      <c r="B129" s="61" t="n"/>
      <c r="C129" s="60" t="n"/>
      <c r="D129" s="60" t="n"/>
      <c r="E129" s="60" t="n"/>
      <c r="F129" s="60" t="n"/>
      <c r="G129" s="63" t="n"/>
      <c r="H129" s="62" t="n"/>
      <c r="I129" s="57">
        <f>IF(OR(A129="",G129="",H129=""),"",G129*H129)</f>
        <v/>
      </c>
      <c r="J129" s="60" t="n"/>
    </row>
    <row r="130" ht="21.75" customHeight="1" s="31">
      <c r="A130" s="60" t="n"/>
      <c r="B130" s="61" t="n"/>
      <c r="C130" s="60" t="n"/>
      <c r="D130" s="60" t="n"/>
      <c r="E130" s="60" t="n"/>
      <c r="F130" s="60" t="n"/>
      <c r="G130" s="63" t="n"/>
      <c r="H130" s="62" t="n"/>
      <c r="I130" s="57">
        <f>IF(OR(A130="",G130="",H130=""),"",G130*H130)</f>
        <v/>
      </c>
      <c r="J130" s="60" t="n"/>
    </row>
    <row r="131" ht="21.75" customHeight="1" s="31">
      <c r="A131" s="60" t="n"/>
      <c r="B131" s="61" t="n"/>
      <c r="C131" s="60" t="n"/>
      <c r="D131" s="60" t="n"/>
      <c r="E131" s="60" t="n"/>
      <c r="F131" s="60" t="n"/>
      <c r="G131" s="63" t="n"/>
      <c r="H131" s="62" t="n"/>
      <c r="I131" s="57">
        <f>IF(OR(A131="",G131="",H131=""),"",G131*H131)</f>
        <v/>
      </c>
      <c r="J131" s="60" t="n"/>
    </row>
    <row r="132" ht="21.75" customHeight="1" s="31">
      <c r="A132" s="60" t="n"/>
      <c r="B132" s="61" t="n"/>
      <c r="C132" s="60" t="n"/>
      <c r="D132" s="60" t="n"/>
      <c r="E132" s="60" t="n"/>
      <c r="F132" s="60" t="n"/>
      <c r="G132" s="63" t="n"/>
      <c r="H132" s="62" t="n"/>
      <c r="I132" s="57">
        <f>IF(OR(A132="",G132="",H132=""),"",G132*H132)</f>
        <v/>
      </c>
      <c r="J132" s="60" t="n"/>
    </row>
    <row r="133" ht="21.75" customHeight="1" s="31">
      <c r="A133" s="60" t="n"/>
      <c r="B133" s="61" t="n"/>
      <c r="C133" s="60" t="n"/>
      <c r="D133" s="60" t="n"/>
      <c r="E133" s="60" t="n"/>
      <c r="F133" s="60" t="n"/>
      <c r="G133" s="63" t="n"/>
      <c r="H133" s="62" t="n"/>
      <c r="I133" s="57">
        <f>IF(OR(A133="",G133="",H133=""),"",G133*H133)</f>
        <v/>
      </c>
      <c r="J133" s="60" t="n"/>
    </row>
    <row r="134" ht="21.75" customHeight="1" s="31">
      <c r="A134" s="60" t="n"/>
      <c r="B134" s="61" t="n"/>
      <c r="C134" s="60" t="n"/>
      <c r="D134" s="60" t="n"/>
      <c r="E134" s="60" t="n"/>
      <c r="F134" s="60" t="n"/>
      <c r="G134" s="63" t="n"/>
      <c r="H134" s="62" t="n"/>
      <c r="I134" s="57">
        <f>IF(OR(A134="",G134="",H134=""),"",G134*H134)</f>
        <v/>
      </c>
      <c r="J134" s="60" t="n"/>
    </row>
    <row r="135" ht="21.75" customHeight="1" s="31">
      <c r="A135" s="60" t="n"/>
      <c r="B135" s="61" t="n"/>
      <c r="C135" s="60" t="n"/>
      <c r="D135" s="60" t="n"/>
      <c r="E135" s="60" t="n"/>
      <c r="F135" s="60" t="n"/>
      <c r="G135" s="63" t="n"/>
      <c r="H135" s="62" t="n"/>
      <c r="I135" s="57">
        <f>IF(OR(A135="",G135="",H135=""),"",G135*H135)</f>
        <v/>
      </c>
      <c r="J135" s="60" t="n"/>
    </row>
    <row r="136" ht="21.75" customHeight="1" s="31">
      <c r="A136" s="60" t="n"/>
      <c r="B136" s="61" t="n"/>
      <c r="C136" s="60" t="n"/>
      <c r="D136" s="60" t="n"/>
      <c r="E136" s="60" t="n"/>
      <c r="F136" s="60" t="n"/>
      <c r="G136" s="63" t="n"/>
      <c r="H136" s="62" t="n"/>
      <c r="I136" s="57">
        <f>IF(OR(A136="",G136="",H136=""),"",G136*H136)</f>
        <v/>
      </c>
      <c r="J136" s="60" t="n"/>
    </row>
    <row r="137" ht="21.75" customHeight="1" s="31">
      <c r="A137" s="60" t="n"/>
      <c r="B137" s="61" t="n"/>
      <c r="C137" s="60" t="n"/>
      <c r="D137" s="60" t="n"/>
      <c r="E137" s="60" t="n"/>
      <c r="F137" s="60" t="n"/>
      <c r="G137" s="63" t="n"/>
      <c r="H137" s="62" t="n"/>
      <c r="I137" s="57">
        <f>IF(OR(A137="",G137="",H137=""),"",G137*H137)</f>
        <v/>
      </c>
      <c r="J137" s="60" t="n"/>
    </row>
    <row r="138" ht="21.75" customHeight="1" s="31">
      <c r="A138" s="60" t="n"/>
      <c r="B138" s="61" t="n"/>
      <c r="C138" s="60" t="n"/>
      <c r="D138" s="60" t="n"/>
      <c r="E138" s="60" t="n"/>
      <c r="F138" s="60" t="n"/>
      <c r="G138" s="63" t="n"/>
      <c r="H138" s="62" t="n"/>
      <c r="I138" s="57">
        <f>IF(OR(A138="",G138="",H138=""),"",G138*H138)</f>
        <v/>
      </c>
      <c r="J138" s="60" t="n"/>
    </row>
    <row r="139" ht="21.75" customHeight="1" s="31">
      <c r="A139" s="60" t="n"/>
      <c r="B139" s="61" t="n"/>
      <c r="C139" s="60" t="n"/>
      <c r="D139" s="60" t="n"/>
      <c r="E139" s="60" t="n"/>
      <c r="F139" s="60" t="n"/>
      <c r="G139" s="63" t="n"/>
      <c r="H139" s="62" t="n"/>
      <c r="I139" s="57">
        <f>IF(OR(A139="",G139="",H139=""),"",G139*H139)</f>
        <v/>
      </c>
      <c r="J139" s="60" t="n"/>
    </row>
    <row r="140" ht="21.75" customHeight="1" s="31">
      <c r="A140" s="60" t="n"/>
      <c r="B140" s="61" t="n"/>
      <c r="C140" s="60" t="n"/>
      <c r="D140" s="60" t="n"/>
      <c r="E140" s="60" t="n"/>
      <c r="F140" s="60" t="n"/>
      <c r="G140" s="63" t="n"/>
      <c r="H140" s="62" t="n"/>
      <c r="I140" s="57">
        <f>IF(OR(A140="",G140="",H140=""),"",G140*H140)</f>
        <v/>
      </c>
      <c r="J140" s="60" t="n"/>
    </row>
    <row r="141" ht="21.75" customHeight="1" s="31">
      <c r="A141" s="60" t="n"/>
      <c r="B141" s="61" t="n"/>
      <c r="C141" s="60" t="n"/>
      <c r="D141" s="60" t="n"/>
      <c r="E141" s="60" t="n"/>
      <c r="F141" s="60" t="n"/>
      <c r="G141" s="63" t="n"/>
      <c r="H141" s="62" t="n"/>
      <c r="I141" s="57">
        <f>IF(OR(A141="",G141="",H141=""),"",G141*H141)</f>
        <v/>
      </c>
      <c r="J141" s="60" t="n"/>
    </row>
    <row r="142" ht="21.75" customHeight="1" s="31">
      <c r="A142" s="60" t="n"/>
      <c r="B142" s="61" t="n"/>
      <c r="C142" s="60" t="n"/>
      <c r="D142" s="60" t="n"/>
      <c r="E142" s="60" t="n"/>
      <c r="F142" s="60" t="n"/>
      <c r="G142" s="63" t="n"/>
      <c r="H142" s="62" t="n"/>
      <c r="I142" s="57">
        <f>IF(OR(A142="",G142="",H142=""),"",G142*H142)</f>
        <v/>
      </c>
      <c r="J142" s="60" t="n"/>
    </row>
    <row r="143" ht="21.75" customHeight="1" s="31">
      <c r="A143" s="60" t="n"/>
      <c r="B143" s="61" t="n"/>
      <c r="C143" s="60" t="n"/>
      <c r="D143" s="60" t="n"/>
      <c r="E143" s="60" t="n"/>
      <c r="F143" s="60" t="n"/>
      <c r="G143" s="63" t="n"/>
      <c r="H143" s="62" t="n"/>
      <c r="I143" s="57">
        <f>IF(OR(A143="",G143="",H143=""),"",G143*H143)</f>
        <v/>
      </c>
      <c r="J143" s="60" t="n"/>
    </row>
    <row r="144" ht="21.75" customHeight="1" s="31">
      <c r="A144" s="60" t="n"/>
      <c r="B144" s="61" t="n"/>
      <c r="C144" s="60" t="n"/>
      <c r="D144" s="60" t="n"/>
      <c r="E144" s="60" t="n"/>
      <c r="F144" s="60" t="n"/>
      <c r="G144" s="63" t="n"/>
      <c r="H144" s="62" t="n"/>
      <c r="I144" s="57">
        <f>IF(OR(A144="",G144="",H144=""),"",G144*H144)</f>
        <v/>
      </c>
      <c r="J144" s="60" t="n"/>
    </row>
    <row r="145" ht="21.75" customHeight="1" s="31">
      <c r="A145" s="60" t="n"/>
      <c r="B145" s="61" t="n"/>
      <c r="C145" s="60" t="n"/>
      <c r="D145" s="60" t="n"/>
      <c r="E145" s="60" t="n"/>
      <c r="F145" s="60" t="n"/>
      <c r="G145" s="63" t="n"/>
      <c r="H145" s="62" t="n"/>
      <c r="I145" s="57">
        <f>IF(OR(A145="",G145="",H145=""),"",G145*H145)</f>
        <v/>
      </c>
      <c r="J145" s="60" t="n"/>
    </row>
    <row r="146" ht="21.75" customHeight="1" s="31">
      <c r="A146" s="60" t="n"/>
      <c r="B146" s="61" t="n"/>
      <c r="C146" s="60" t="n"/>
      <c r="D146" s="60" t="n"/>
      <c r="E146" s="60" t="n"/>
      <c r="F146" s="60" t="n"/>
      <c r="G146" s="63" t="n"/>
      <c r="H146" s="62" t="n"/>
      <c r="I146" s="57">
        <f>IF(OR(A146="",G146="",H146=""),"",G146*H146)</f>
        <v/>
      </c>
      <c r="J146" s="60" t="n"/>
    </row>
    <row r="147" ht="21.75" customHeight="1" s="31">
      <c r="A147" s="60" t="n"/>
      <c r="B147" s="61" t="n"/>
      <c r="C147" s="60" t="n"/>
      <c r="D147" s="60" t="n"/>
      <c r="E147" s="60" t="n"/>
      <c r="F147" s="60" t="n"/>
      <c r="G147" s="63" t="n"/>
      <c r="H147" s="62" t="n"/>
      <c r="I147" s="57">
        <f>IF(OR(A147="",G147="",H147=""),"",G147*H147)</f>
        <v/>
      </c>
      <c r="J147" s="60" t="n"/>
    </row>
    <row r="148" ht="21.75" customHeight="1" s="31">
      <c r="A148" s="60" t="n"/>
      <c r="B148" s="61" t="n"/>
      <c r="C148" s="60" t="n"/>
      <c r="D148" s="60" t="n"/>
      <c r="E148" s="60" t="n"/>
      <c r="F148" s="60" t="n"/>
      <c r="G148" s="63" t="n"/>
      <c r="H148" s="62" t="n"/>
      <c r="I148" s="57">
        <f>IF(OR(A148="",G148="",H148=""),"",G148*H148)</f>
        <v/>
      </c>
      <c r="J148" s="60" t="n"/>
    </row>
    <row r="149" ht="21.75" customHeight="1" s="31">
      <c r="A149" s="60" t="n"/>
      <c r="B149" s="61" t="n"/>
      <c r="C149" s="60" t="n"/>
      <c r="D149" s="60" t="n"/>
      <c r="E149" s="60" t="n"/>
      <c r="F149" s="60" t="n"/>
      <c r="G149" s="63" t="n"/>
      <c r="H149" s="62" t="n"/>
      <c r="I149" s="57">
        <f>IF(OR(A149="",G149="",H149=""),"",G149*H149)</f>
        <v/>
      </c>
      <c r="J149" s="60" t="n"/>
    </row>
    <row r="150" ht="21.75" customHeight="1" s="31">
      <c r="A150" s="60" t="n"/>
      <c r="B150" s="61" t="n"/>
      <c r="C150" s="60" t="n"/>
      <c r="D150" s="60" t="n"/>
      <c r="E150" s="60" t="n"/>
      <c r="F150" s="60" t="n"/>
      <c r="G150" s="63" t="n"/>
      <c r="H150" s="62" t="n"/>
      <c r="I150" s="57">
        <f>IF(OR(A150="",G150="",H150=""),"",G150*H150)</f>
        <v/>
      </c>
      <c r="J150" s="60" t="n"/>
    </row>
    <row r="151" ht="21.75" customHeight="1" s="31">
      <c r="A151" s="60" t="n"/>
      <c r="B151" s="61" t="n"/>
      <c r="C151" s="60" t="n"/>
      <c r="D151" s="60" t="n"/>
      <c r="E151" s="60" t="n"/>
      <c r="F151" s="60" t="n"/>
      <c r="G151" s="63" t="n"/>
      <c r="H151" s="62" t="n"/>
      <c r="I151" s="57">
        <f>IF(OR(A151="",G151="",H151=""),"",G151*H151)</f>
        <v/>
      </c>
      <c r="J151" s="60" t="n"/>
    </row>
    <row r="152" ht="21.75" customHeight="1" s="31">
      <c r="A152" s="60" t="n"/>
      <c r="B152" s="61" t="n"/>
      <c r="C152" s="60" t="n"/>
      <c r="D152" s="60" t="n"/>
      <c r="E152" s="60" t="n"/>
      <c r="F152" s="60" t="n"/>
      <c r="G152" s="63" t="n"/>
      <c r="H152" s="62" t="n"/>
      <c r="I152" s="57">
        <f>IF(OR(A152="",G152="",H152=""),"",G152*H152)</f>
        <v/>
      </c>
      <c r="J152" s="60" t="n"/>
    </row>
    <row r="153" ht="21.75" customHeight="1" s="31">
      <c r="A153" s="60" t="n"/>
      <c r="B153" s="61" t="n"/>
      <c r="C153" s="60" t="n"/>
      <c r="D153" s="60" t="n"/>
      <c r="E153" s="60" t="n"/>
      <c r="F153" s="60" t="n"/>
      <c r="G153" s="63" t="n"/>
      <c r="H153" s="62" t="n"/>
      <c r="I153" s="57">
        <f>IF(OR(A153="",G153="",H153=""),"",G153*H153)</f>
        <v/>
      </c>
      <c r="J153" s="60" t="n"/>
    </row>
    <row r="154" ht="21.75" customHeight="1" s="31">
      <c r="A154" s="60" t="n"/>
      <c r="B154" s="61" t="n"/>
      <c r="C154" s="60" t="n"/>
      <c r="D154" s="60" t="n"/>
      <c r="E154" s="60" t="n"/>
      <c r="F154" s="60" t="n"/>
      <c r="G154" s="63" t="n"/>
      <c r="H154" s="62" t="n"/>
      <c r="I154" s="57">
        <f>IF(OR(A154="",G154="",H154=""),"",G154*H154)</f>
        <v/>
      </c>
      <c r="J154" s="60" t="n"/>
    </row>
    <row r="155" ht="21.75" customHeight="1" s="31">
      <c r="A155" s="60" t="n"/>
      <c r="B155" s="61" t="n"/>
      <c r="C155" s="60" t="n"/>
      <c r="D155" s="60" t="n"/>
      <c r="E155" s="60" t="n"/>
      <c r="F155" s="60" t="n"/>
      <c r="G155" s="63" t="n"/>
      <c r="H155" s="62" t="n"/>
      <c r="I155" s="57">
        <f>IF(OR(A155="",G155="",H155=""),"",G155*H155)</f>
        <v/>
      </c>
      <c r="J155" s="60" t="n"/>
    </row>
    <row r="156" ht="21.75" customHeight="1" s="31">
      <c r="A156" s="60" t="n"/>
      <c r="B156" s="61" t="n"/>
      <c r="C156" s="60" t="n"/>
      <c r="D156" s="60" t="n"/>
      <c r="E156" s="60" t="n"/>
      <c r="F156" s="60" t="n"/>
      <c r="G156" s="63" t="n"/>
      <c r="H156" s="62" t="n"/>
      <c r="I156" s="57">
        <f>IF(OR(A156="",G156="",H156=""),"",G156*H156)</f>
        <v/>
      </c>
      <c r="J156" s="60" t="n"/>
    </row>
    <row r="157" ht="21.75" customHeight="1" s="31">
      <c r="A157" s="60" t="n"/>
      <c r="B157" s="61" t="n"/>
      <c r="C157" s="60" t="n"/>
      <c r="D157" s="60" t="n"/>
      <c r="E157" s="60" t="n"/>
      <c r="F157" s="60" t="n"/>
      <c r="G157" s="63" t="n"/>
      <c r="H157" s="62" t="n"/>
      <c r="I157" s="57">
        <f>IF(OR(A157="",G157="",H157=""),"",G157*H157)</f>
        <v/>
      </c>
      <c r="J157" s="60" t="n"/>
    </row>
    <row r="158" ht="21.75" customHeight="1" s="31">
      <c r="A158" s="60" t="n"/>
      <c r="B158" s="61" t="n"/>
      <c r="C158" s="60" t="n"/>
      <c r="D158" s="60" t="n"/>
      <c r="E158" s="60" t="n"/>
      <c r="F158" s="60" t="n"/>
      <c r="G158" s="63" t="n"/>
      <c r="H158" s="62" t="n"/>
      <c r="I158" s="57">
        <f>IF(OR(A158="",G158="",H158=""),"",G158*H158)</f>
        <v/>
      </c>
      <c r="J158" s="60" t="n"/>
    </row>
    <row r="159" ht="21.75" customHeight="1" s="31">
      <c r="A159" s="60" t="n"/>
      <c r="B159" s="61" t="n"/>
      <c r="C159" s="60" t="n"/>
      <c r="D159" s="60" t="n"/>
      <c r="E159" s="60" t="n"/>
      <c r="F159" s="60" t="n"/>
      <c r="G159" s="63" t="n"/>
      <c r="H159" s="62" t="n"/>
      <c r="I159" s="57">
        <f>IF(OR(A159="",G159="",H159=""),"",G159*H159)</f>
        <v/>
      </c>
      <c r="J159" s="60" t="n"/>
    </row>
    <row r="160" ht="21.75" customHeight="1" s="31">
      <c r="A160" s="60" t="n"/>
      <c r="B160" s="61" t="n"/>
      <c r="C160" s="60" t="n"/>
      <c r="D160" s="60" t="n"/>
      <c r="E160" s="60" t="n"/>
      <c r="F160" s="60" t="n"/>
      <c r="G160" s="63" t="n"/>
      <c r="H160" s="62" t="n"/>
      <c r="I160" s="57">
        <f>IF(OR(A160="",G160="",H160=""),"",G160*H160)</f>
        <v/>
      </c>
      <c r="J160" s="60" t="n"/>
    </row>
    <row r="161" ht="21.75" customHeight="1" s="31">
      <c r="A161" s="60" t="n"/>
      <c r="B161" s="61" t="n"/>
      <c r="C161" s="60" t="n"/>
      <c r="D161" s="60" t="n"/>
      <c r="E161" s="60" t="n"/>
      <c r="F161" s="60" t="n"/>
      <c r="G161" s="63" t="n"/>
      <c r="H161" s="62" t="n"/>
      <c r="I161" s="57">
        <f>IF(OR(A161="",G161="",H161=""),"",G161*H161)</f>
        <v/>
      </c>
      <c r="J161" s="60" t="n"/>
    </row>
    <row r="162" ht="21.75" customHeight="1" s="31">
      <c r="A162" s="60" t="n"/>
      <c r="B162" s="61" t="n"/>
      <c r="C162" s="60" t="n"/>
      <c r="D162" s="60" t="n"/>
      <c r="E162" s="60" t="n"/>
      <c r="F162" s="60" t="n"/>
      <c r="G162" s="63" t="n"/>
      <c r="H162" s="62" t="n"/>
      <c r="I162" s="57">
        <f>IF(OR(A162="",G162="",H162=""),"",G162*H162)</f>
        <v/>
      </c>
      <c r="J162" s="60" t="n"/>
    </row>
    <row r="163" ht="21.75" customHeight="1" s="31">
      <c r="A163" s="60" t="n"/>
      <c r="B163" s="61" t="n"/>
      <c r="C163" s="60" t="n"/>
      <c r="D163" s="60" t="n"/>
      <c r="E163" s="60" t="n"/>
      <c r="F163" s="60" t="n"/>
      <c r="G163" s="63" t="n"/>
      <c r="H163" s="62" t="n"/>
      <c r="I163" s="57">
        <f>IF(OR(A163="",G163="",H163=""),"",G163*H163)</f>
        <v/>
      </c>
      <c r="J163" s="60" t="n"/>
    </row>
    <row r="164" ht="21.75" customHeight="1" s="31">
      <c r="A164" s="60" t="n"/>
      <c r="B164" s="61" t="n"/>
      <c r="C164" s="60" t="n"/>
      <c r="D164" s="60" t="n"/>
      <c r="E164" s="60" t="n"/>
      <c r="F164" s="60" t="n"/>
      <c r="G164" s="63" t="n"/>
      <c r="H164" s="62" t="n"/>
      <c r="I164" s="57">
        <f>IF(OR(A164="",G164="",H164=""),"",G164*H164)</f>
        <v/>
      </c>
      <c r="J164" s="60" t="n"/>
    </row>
    <row r="165" ht="21.75" customHeight="1" s="31">
      <c r="A165" s="60" t="n"/>
      <c r="B165" s="61" t="n"/>
      <c r="C165" s="60" t="n"/>
      <c r="D165" s="60" t="n"/>
      <c r="E165" s="60" t="n"/>
      <c r="F165" s="60" t="n"/>
      <c r="G165" s="63" t="n"/>
      <c r="H165" s="62" t="n"/>
      <c r="I165" s="57">
        <f>IF(OR(A165="",G165="",H165=""),"",G165*H165)</f>
        <v/>
      </c>
      <c r="J165" s="60" t="n"/>
    </row>
    <row r="166" ht="21.75" customHeight="1" s="31">
      <c r="A166" s="60" t="n"/>
      <c r="B166" s="61" t="n"/>
      <c r="C166" s="60" t="n"/>
      <c r="D166" s="60" t="n"/>
      <c r="E166" s="60" t="n"/>
      <c r="F166" s="60" t="n"/>
      <c r="G166" s="63" t="n"/>
      <c r="H166" s="62" t="n"/>
      <c r="I166" s="57">
        <f>IF(OR(A166="",G166="",H166=""),"",G166*H166)</f>
        <v/>
      </c>
      <c r="J166" s="60" t="n"/>
    </row>
    <row r="167" ht="21.75" customHeight="1" s="31">
      <c r="A167" s="60" t="n"/>
      <c r="B167" s="61" t="n"/>
      <c r="C167" s="60" t="n"/>
      <c r="D167" s="60" t="n"/>
      <c r="E167" s="60" t="n"/>
      <c r="F167" s="60" t="n"/>
      <c r="G167" s="63" t="n"/>
      <c r="H167" s="62" t="n"/>
      <c r="I167" s="57">
        <f>IF(OR(A167="",G167="",H167=""),"",G167*H167)</f>
        <v/>
      </c>
      <c r="J167" s="60" t="n"/>
    </row>
    <row r="168" ht="21.75" customHeight="1" s="31">
      <c r="A168" s="60" t="n"/>
      <c r="B168" s="61" t="n"/>
      <c r="C168" s="60" t="n"/>
      <c r="D168" s="60" t="n"/>
      <c r="E168" s="60" t="n"/>
      <c r="F168" s="60" t="n"/>
      <c r="G168" s="63" t="n"/>
      <c r="H168" s="62" t="n"/>
      <c r="I168" s="57">
        <f>IF(OR(A168="",G168="",H168=""),"",G168*H168)</f>
        <v/>
      </c>
      <c r="J168" s="60" t="n"/>
    </row>
    <row r="169" ht="21.75" customHeight="1" s="31">
      <c r="A169" s="60" t="n"/>
      <c r="B169" s="61" t="n"/>
      <c r="C169" s="60" t="n"/>
      <c r="D169" s="60" t="n"/>
      <c r="E169" s="60" t="n"/>
      <c r="F169" s="60" t="n"/>
      <c r="G169" s="63" t="n"/>
      <c r="H169" s="62" t="n"/>
      <c r="I169" s="57">
        <f>IF(OR(A169="",G169="",H169=""),"",G169*H169)</f>
        <v/>
      </c>
      <c r="J169" s="60" t="n"/>
    </row>
    <row r="170" ht="21.75" customHeight="1" s="31">
      <c r="A170" s="60" t="n"/>
      <c r="B170" s="61" t="n"/>
      <c r="C170" s="60" t="n"/>
      <c r="D170" s="60" t="n"/>
      <c r="E170" s="60" t="n"/>
      <c r="F170" s="60" t="n"/>
      <c r="G170" s="63" t="n"/>
      <c r="H170" s="62" t="n"/>
      <c r="I170" s="57">
        <f>IF(OR(A170="",G170="",H170=""),"",G170*H170)</f>
        <v/>
      </c>
      <c r="J170" s="60" t="n"/>
    </row>
    <row r="171" ht="21.75" customHeight="1" s="31">
      <c r="A171" s="60" t="n"/>
      <c r="B171" s="61" t="n"/>
      <c r="C171" s="60" t="n"/>
      <c r="D171" s="60" t="n"/>
      <c r="E171" s="60" t="n"/>
      <c r="F171" s="60" t="n"/>
      <c r="G171" s="63" t="n"/>
      <c r="H171" s="62" t="n"/>
      <c r="I171" s="57">
        <f>IF(OR(A171="",G171="",H171=""),"",G171*H171)</f>
        <v/>
      </c>
      <c r="J171" s="60" t="n"/>
    </row>
    <row r="172" ht="21.75" customHeight="1" s="31">
      <c r="A172" s="60" t="n"/>
      <c r="B172" s="61" t="n"/>
      <c r="C172" s="60" t="n"/>
      <c r="D172" s="60" t="n"/>
      <c r="E172" s="60" t="n"/>
      <c r="F172" s="60" t="n"/>
      <c r="G172" s="63" t="n"/>
      <c r="H172" s="62" t="n"/>
      <c r="I172" s="57">
        <f>IF(OR(A172="",G172="",H172=""),"",G172*H172)</f>
        <v/>
      </c>
      <c r="J172" s="60" t="n"/>
    </row>
    <row r="173" ht="21.75" customHeight="1" s="31">
      <c r="A173" s="60" t="n"/>
      <c r="B173" s="61" t="n"/>
      <c r="C173" s="60" t="n"/>
      <c r="D173" s="60" t="n"/>
      <c r="E173" s="60" t="n"/>
      <c r="F173" s="60" t="n"/>
      <c r="G173" s="63" t="n"/>
      <c r="H173" s="62" t="n"/>
      <c r="I173" s="57">
        <f>IF(OR(A173="",G173="",H173=""),"",G173*H173)</f>
        <v/>
      </c>
      <c r="J173" s="60" t="n"/>
    </row>
    <row r="174" ht="21.75" customHeight="1" s="31">
      <c r="A174" s="60" t="n"/>
      <c r="B174" s="61" t="n"/>
      <c r="C174" s="60" t="n"/>
      <c r="D174" s="60" t="n"/>
      <c r="E174" s="60" t="n"/>
      <c r="F174" s="60" t="n"/>
      <c r="G174" s="63" t="n"/>
      <c r="H174" s="62" t="n"/>
      <c r="I174" s="57">
        <f>IF(OR(A174="",G174="",H174=""),"",G174*H174)</f>
        <v/>
      </c>
      <c r="J174" s="60" t="n"/>
    </row>
    <row r="175" ht="21.75" customHeight="1" s="31">
      <c r="A175" s="60" t="n"/>
      <c r="B175" s="61" t="n"/>
      <c r="C175" s="60" t="n"/>
      <c r="D175" s="60" t="n"/>
      <c r="E175" s="60" t="n"/>
      <c r="F175" s="60" t="n"/>
      <c r="G175" s="63" t="n"/>
      <c r="H175" s="62" t="n"/>
      <c r="I175" s="57">
        <f>IF(OR(A175="",G175="",H175=""),"",G175*H175)</f>
        <v/>
      </c>
      <c r="J175" s="60" t="n"/>
    </row>
    <row r="176" ht="21.75" customHeight="1" s="31">
      <c r="A176" s="60" t="n"/>
      <c r="B176" s="61" t="n"/>
      <c r="C176" s="60" t="n"/>
      <c r="D176" s="60" t="n"/>
      <c r="E176" s="60" t="n"/>
      <c r="F176" s="60" t="n"/>
      <c r="G176" s="63" t="n"/>
      <c r="H176" s="62" t="n"/>
      <c r="I176" s="57">
        <f>IF(OR(A176="",G176="",H176=""),"",G176*H176)</f>
        <v/>
      </c>
      <c r="J176" s="60" t="n"/>
    </row>
    <row r="177" ht="21.75" customHeight="1" s="31">
      <c r="A177" s="60" t="n"/>
      <c r="B177" s="61" t="n"/>
      <c r="C177" s="60" t="n"/>
      <c r="D177" s="60" t="n"/>
      <c r="E177" s="60" t="n"/>
      <c r="F177" s="60" t="n"/>
      <c r="G177" s="63" t="n"/>
      <c r="H177" s="62" t="n"/>
      <c r="I177" s="57">
        <f>IF(OR(A177="",G177="",H177=""),"",G177*H177)</f>
        <v/>
      </c>
      <c r="J177" s="60" t="n"/>
    </row>
    <row r="178" ht="21.75" customHeight="1" s="31">
      <c r="A178" s="60" t="n"/>
      <c r="B178" s="61" t="n"/>
      <c r="C178" s="60" t="n"/>
      <c r="D178" s="60" t="n"/>
      <c r="E178" s="60" t="n"/>
      <c r="F178" s="60" t="n"/>
      <c r="G178" s="63" t="n"/>
      <c r="H178" s="62" t="n"/>
      <c r="I178" s="57">
        <f>IF(OR(A178="",G178="",H178=""),"",G178*H178)</f>
        <v/>
      </c>
      <c r="J178" s="60" t="n"/>
    </row>
    <row r="179" ht="21.75" customHeight="1" s="31">
      <c r="A179" s="60" t="n"/>
      <c r="B179" s="61" t="n"/>
      <c r="C179" s="60" t="n"/>
      <c r="D179" s="60" t="n"/>
      <c r="E179" s="60" t="n"/>
      <c r="F179" s="60" t="n"/>
      <c r="G179" s="63" t="n"/>
      <c r="H179" s="62" t="n"/>
      <c r="I179" s="57">
        <f>IF(OR(A179="",G179="",H179=""),"",G179*H179)</f>
        <v/>
      </c>
      <c r="J179" s="60" t="n"/>
    </row>
    <row r="180" ht="21.75" customHeight="1" s="31">
      <c r="A180" s="60" t="n"/>
      <c r="B180" s="61" t="n"/>
      <c r="C180" s="60" t="n"/>
      <c r="D180" s="60" t="n"/>
      <c r="E180" s="60" t="n"/>
      <c r="F180" s="60" t="n"/>
      <c r="G180" s="63" t="n"/>
      <c r="H180" s="62" t="n"/>
      <c r="I180" s="57">
        <f>IF(OR(A180="",G180="",H180=""),"",G180*H180)</f>
        <v/>
      </c>
      <c r="J180" s="60" t="n"/>
    </row>
    <row r="181" ht="21.75" customHeight="1" s="31">
      <c r="A181" s="60" t="n"/>
      <c r="B181" s="61" t="n"/>
      <c r="C181" s="60" t="n"/>
      <c r="D181" s="60" t="n"/>
      <c r="E181" s="60" t="n"/>
      <c r="F181" s="60" t="n"/>
      <c r="G181" s="63" t="n"/>
      <c r="H181" s="62" t="n"/>
      <c r="I181" s="57">
        <f>IF(OR(A181="",G181="",H181=""),"",G181*H181)</f>
        <v/>
      </c>
      <c r="J181" s="60" t="n"/>
    </row>
    <row r="182" ht="21.75" customHeight="1" s="31">
      <c r="A182" s="60" t="n"/>
      <c r="B182" s="61" t="n"/>
      <c r="C182" s="60" t="n"/>
      <c r="D182" s="60" t="n"/>
      <c r="E182" s="60" t="n"/>
      <c r="F182" s="60" t="n"/>
      <c r="G182" s="63" t="n"/>
      <c r="H182" s="62" t="n"/>
      <c r="I182" s="57">
        <f>IF(OR(A182="",G182="",H182=""),"",G182*H182)</f>
        <v/>
      </c>
      <c r="J182" s="60" t="n"/>
    </row>
    <row r="183" ht="21.75" customHeight="1" s="31">
      <c r="A183" s="60" t="n"/>
      <c r="B183" s="61" t="n"/>
      <c r="C183" s="60" t="n"/>
      <c r="D183" s="60" t="n"/>
      <c r="E183" s="60" t="n"/>
      <c r="F183" s="60" t="n"/>
      <c r="G183" s="63" t="n"/>
      <c r="H183" s="62" t="n"/>
      <c r="I183" s="57">
        <f>IF(OR(A183="",G183="",H183=""),"",G183*H183)</f>
        <v/>
      </c>
      <c r="J183" s="60" t="n"/>
    </row>
    <row r="184" ht="21.75" customHeight="1" s="31">
      <c r="A184" s="60" t="n"/>
      <c r="B184" s="61" t="n"/>
      <c r="C184" s="60" t="n"/>
      <c r="D184" s="60" t="n"/>
      <c r="E184" s="60" t="n"/>
      <c r="F184" s="60" t="n"/>
      <c r="G184" s="63" t="n"/>
      <c r="H184" s="62" t="n"/>
      <c r="I184" s="57">
        <f>IF(OR(A184="",G184="",H184=""),"",G184*H184)</f>
        <v/>
      </c>
      <c r="J184" s="60" t="n"/>
    </row>
    <row r="185" ht="21.75" customHeight="1" s="31">
      <c r="A185" s="60" t="n"/>
      <c r="B185" s="61" t="n"/>
      <c r="C185" s="60" t="n"/>
      <c r="D185" s="60" t="n"/>
      <c r="E185" s="60" t="n"/>
      <c r="F185" s="60" t="n"/>
      <c r="G185" s="63" t="n"/>
      <c r="H185" s="62" t="n"/>
      <c r="I185" s="57">
        <f>IF(OR(A185="",G185="",H185=""),"",G185*H185)</f>
        <v/>
      </c>
      <c r="J185" s="60" t="n"/>
    </row>
    <row r="186" ht="21.75" customHeight="1" s="31">
      <c r="A186" s="60" t="n"/>
      <c r="B186" s="61" t="n"/>
      <c r="C186" s="60" t="n"/>
      <c r="D186" s="60" t="n"/>
      <c r="E186" s="60" t="n"/>
      <c r="F186" s="60" t="n"/>
      <c r="G186" s="63" t="n"/>
      <c r="H186" s="62" t="n"/>
      <c r="I186" s="57">
        <f>IF(OR(A186="",G186="",H186=""),"",G186*H186)</f>
        <v/>
      </c>
      <c r="J186" s="60" t="n"/>
    </row>
    <row r="187" ht="21.75" customHeight="1" s="31">
      <c r="A187" s="60" t="n"/>
      <c r="B187" s="61" t="n"/>
      <c r="C187" s="60" t="n"/>
      <c r="D187" s="60" t="n"/>
      <c r="E187" s="60" t="n"/>
      <c r="F187" s="60" t="n"/>
      <c r="G187" s="63" t="n"/>
      <c r="H187" s="62" t="n"/>
      <c r="I187" s="57">
        <f>IF(OR(A187="",G187="",H187=""),"",G187*H187)</f>
        <v/>
      </c>
      <c r="J187" s="60" t="n"/>
    </row>
    <row r="188" ht="21.75" customHeight="1" s="31">
      <c r="A188" s="60" t="n"/>
      <c r="B188" s="61" t="n"/>
      <c r="C188" s="60" t="n"/>
      <c r="D188" s="60" t="n"/>
      <c r="E188" s="60" t="n"/>
      <c r="F188" s="60" t="n"/>
      <c r="G188" s="63" t="n"/>
      <c r="H188" s="62" t="n"/>
      <c r="I188" s="57">
        <f>IF(OR(A188="",G188="",H188=""),"",G188*H188)</f>
        <v/>
      </c>
      <c r="J188" s="60" t="n"/>
    </row>
    <row r="189" ht="21.75" customHeight="1" s="31">
      <c r="A189" s="60" t="n"/>
      <c r="B189" s="61" t="n"/>
      <c r="C189" s="60" t="n"/>
      <c r="D189" s="60" t="n"/>
      <c r="E189" s="60" t="n"/>
      <c r="F189" s="60" t="n"/>
      <c r="G189" s="63" t="n"/>
      <c r="H189" s="62" t="n"/>
      <c r="I189" s="57">
        <f>IF(OR(A189="",G189="",H189=""),"",G189*H189)</f>
        <v/>
      </c>
      <c r="J189" s="60" t="n"/>
    </row>
    <row r="190" ht="21.75" customHeight="1" s="31">
      <c r="A190" s="60" t="n"/>
      <c r="B190" s="61" t="n"/>
      <c r="C190" s="60" t="n"/>
      <c r="D190" s="60" t="n"/>
      <c r="E190" s="60" t="n"/>
      <c r="F190" s="60" t="n"/>
      <c r="G190" s="63" t="n"/>
      <c r="H190" s="62" t="n"/>
      <c r="I190" s="57">
        <f>IF(OR(A190="",G190="",H190=""),"",G190*H190)</f>
        <v/>
      </c>
      <c r="J190" s="60" t="n"/>
    </row>
    <row r="191" ht="21.75" customHeight="1" s="31">
      <c r="A191" s="60" t="n"/>
      <c r="B191" s="61" t="n"/>
      <c r="C191" s="60" t="n"/>
      <c r="D191" s="60" t="n"/>
      <c r="E191" s="60" t="n"/>
      <c r="F191" s="60" t="n"/>
      <c r="G191" s="63" t="n"/>
      <c r="H191" s="62" t="n"/>
      <c r="I191" s="57">
        <f>IF(OR(A191="",G191="",H191=""),"",G191*H191)</f>
        <v/>
      </c>
      <c r="J191" s="60" t="n"/>
    </row>
    <row r="192" ht="21.75" customHeight="1" s="31">
      <c r="A192" s="60" t="n"/>
      <c r="B192" s="61" t="n"/>
      <c r="C192" s="60" t="n"/>
      <c r="D192" s="60" t="n"/>
      <c r="E192" s="60" t="n"/>
      <c r="F192" s="60" t="n"/>
      <c r="G192" s="63" t="n"/>
      <c r="H192" s="62" t="n"/>
      <c r="I192" s="57">
        <f>IF(OR(A192="",G192="",H192=""),"",G192*H192)</f>
        <v/>
      </c>
      <c r="J192" s="60" t="n"/>
    </row>
    <row r="193" ht="21.75" customHeight="1" s="31">
      <c r="A193" s="60" t="n"/>
      <c r="B193" s="61" t="n"/>
      <c r="C193" s="60" t="n"/>
      <c r="D193" s="60" t="n"/>
      <c r="E193" s="60" t="n"/>
      <c r="F193" s="60" t="n"/>
      <c r="G193" s="63" t="n"/>
      <c r="H193" s="62" t="n"/>
      <c r="I193" s="57">
        <f>IF(OR(A193="",G193="",H193=""),"",G193*H193)</f>
        <v/>
      </c>
      <c r="J193" s="60" t="n"/>
    </row>
    <row r="194" ht="21.75" customHeight="1" s="31">
      <c r="A194" s="60" t="n"/>
      <c r="B194" s="61" t="n"/>
      <c r="C194" s="60" t="n"/>
      <c r="D194" s="60" t="n"/>
      <c r="E194" s="60" t="n"/>
      <c r="F194" s="60" t="n"/>
      <c r="G194" s="63" t="n"/>
      <c r="H194" s="62" t="n"/>
      <c r="I194" s="57">
        <f>IF(OR(A194="",G194="",H194=""),"",G194*H194)</f>
        <v/>
      </c>
      <c r="J194" s="60" t="n"/>
    </row>
    <row r="195" ht="21.75" customHeight="1" s="31">
      <c r="A195" s="60" t="n"/>
      <c r="B195" s="61" t="n"/>
      <c r="C195" s="60" t="n"/>
      <c r="D195" s="60" t="n"/>
      <c r="E195" s="60" t="n"/>
      <c r="F195" s="60" t="n"/>
      <c r="G195" s="63" t="n"/>
      <c r="H195" s="62" t="n"/>
      <c r="I195" s="57">
        <f>IF(OR(A195="",G195="",H195=""),"",G195*H195)</f>
        <v/>
      </c>
      <c r="J195" s="60" t="n"/>
    </row>
    <row r="196" ht="21.75" customHeight="1" s="31">
      <c r="A196" s="60" t="n"/>
      <c r="B196" s="61" t="n"/>
      <c r="C196" s="60" t="n"/>
      <c r="D196" s="60" t="n"/>
      <c r="E196" s="60" t="n"/>
      <c r="F196" s="60" t="n"/>
      <c r="G196" s="63" t="n"/>
      <c r="H196" s="62" t="n"/>
      <c r="I196" s="57">
        <f>IF(OR(A196="",G196="",H196=""),"",G196*H196)</f>
        <v/>
      </c>
      <c r="J196" s="60" t="n"/>
    </row>
    <row r="197" ht="21.75" customHeight="1" s="31">
      <c r="A197" s="60" t="n"/>
      <c r="B197" s="61" t="n"/>
      <c r="C197" s="60" t="n"/>
      <c r="D197" s="60" t="n"/>
      <c r="E197" s="60" t="n"/>
      <c r="F197" s="60" t="n"/>
      <c r="G197" s="63" t="n"/>
      <c r="H197" s="62" t="n"/>
      <c r="I197" s="57">
        <f>IF(OR(A197="",G197="",H197=""),"",G197*H197)</f>
        <v/>
      </c>
      <c r="J197" s="60" t="n"/>
    </row>
    <row r="198" ht="21.75" customHeight="1" s="31">
      <c r="A198" s="60" t="n"/>
      <c r="B198" s="61" t="n"/>
      <c r="C198" s="60" t="n"/>
      <c r="D198" s="60" t="n"/>
      <c r="E198" s="60" t="n"/>
      <c r="F198" s="60" t="n"/>
      <c r="G198" s="63" t="n"/>
      <c r="H198" s="62" t="n"/>
      <c r="I198" s="57">
        <f>IF(OR(A198="",G198="",H198=""),"",G198*H198)</f>
        <v/>
      </c>
      <c r="J198" s="60" t="n"/>
    </row>
    <row r="199" ht="21.75" customHeight="1" s="31">
      <c r="A199" s="60" t="n"/>
      <c r="B199" s="61" t="n"/>
      <c r="C199" s="60" t="n"/>
      <c r="D199" s="60" t="n"/>
      <c r="E199" s="60" t="n"/>
      <c r="F199" s="60" t="n"/>
      <c r="G199" s="63" t="n"/>
      <c r="H199" s="62" t="n"/>
      <c r="I199" s="57">
        <f>IF(OR(A199="",G199="",H199=""),"",G199*H199)</f>
        <v/>
      </c>
      <c r="J199" s="60" t="n"/>
    </row>
    <row r="200" ht="21.75" customHeight="1" s="31">
      <c r="A200" s="60" t="n"/>
      <c r="B200" s="61" t="n"/>
      <c r="C200" s="60" t="n"/>
      <c r="D200" s="60" t="n"/>
      <c r="E200" s="60" t="n"/>
      <c r="F200" s="60" t="n"/>
      <c r="G200" s="63" t="n"/>
      <c r="H200" s="62" t="n"/>
      <c r="I200" s="57">
        <f>IF(OR(A200="",G200="",H200=""),"",G200*H200)</f>
        <v/>
      </c>
      <c r="J200" s="60" t="n"/>
    </row>
    <row r="201" ht="21.75" customHeight="1" s="31">
      <c r="A201" s="60" t="n"/>
      <c r="B201" s="61" t="n"/>
      <c r="C201" s="60" t="n"/>
      <c r="D201" s="60" t="n"/>
      <c r="E201" s="60" t="n"/>
      <c r="F201" s="60" t="n"/>
      <c r="G201" s="63" t="n"/>
      <c r="H201" s="62" t="n"/>
      <c r="I201" s="57">
        <f>IF(OR(A201="",G201="",H201=""),"",G201*H201)</f>
        <v/>
      </c>
      <c r="J201" s="60" t="n"/>
    </row>
    <row r="202" ht="21.75" customHeight="1" s="31">
      <c r="A202" s="60" t="n"/>
      <c r="B202" s="61" t="n"/>
      <c r="C202" s="60" t="n"/>
      <c r="D202" s="60" t="n"/>
      <c r="E202" s="60" t="n"/>
      <c r="F202" s="60" t="n"/>
      <c r="G202" s="63" t="n"/>
      <c r="H202" s="62" t="n"/>
      <c r="I202" s="57">
        <f>IF(OR(A202="",G202="",H202=""),"",G202*H202)</f>
        <v/>
      </c>
      <c r="J202" s="60" t="n"/>
    </row>
    <row r="203" ht="21.75" customHeight="1" s="31">
      <c r="A203" s="60" t="n"/>
      <c r="B203" s="61" t="n"/>
      <c r="C203" s="60" t="n"/>
      <c r="D203" s="60" t="n"/>
      <c r="E203" s="60" t="n"/>
      <c r="F203" s="60" t="n"/>
      <c r="G203" s="63" t="n"/>
      <c r="H203" s="62" t="n"/>
      <c r="I203" s="57">
        <f>IF(OR(A203="",G203="",H203=""),"",G203*H203)</f>
        <v/>
      </c>
      <c r="J203" s="60" t="n"/>
    </row>
    <row r="204" ht="21.75" customHeight="1" s="31">
      <c r="A204" s="60" t="n"/>
      <c r="B204" s="61" t="n"/>
      <c r="C204" s="60" t="n"/>
      <c r="D204" s="60" t="n"/>
      <c r="E204" s="60" t="n"/>
      <c r="F204" s="60" t="n"/>
      <c r="G204" s="63" t="n"/>
      <c r="H204" s="62" t="n"/>
      <c r="I204" s="57">
        <f>IF(OR(A204="",G204="",H204=""),"",G204*H204)</f>
        <v/>
      </c>
      <c r="J204" s="60" t="n"/>
    </row>
    <row r="205" ht="21.75" customHeight="1" s="31">
      <c r="A205" s="60" t="n"/>
      <c r="B205" s="61" t="n"/>
      <c r="C205" s="60" t="n"/>
      <c r="D205" s="60" t="n"/>
      <c r="E205" s="60" t="n"/>
      <c r="F205" s="60" t="n"/>
      <c r="G205" s="63" t="n"/>
      <c r="H205" s="62" t="n"/>
      <c r="I205" s="57">
        <f>IF(OR(A205="",G205="",H205=""),"",G205*H205)</f>
        <v/>
      </c>
      <c r="J205" s="60" t="n"/>
    </row>
    <row r="206" ht="21.75" customHeight="1" s="31">
      <c r="A206" s="60" t="n"/>
      <c r="B206" s="61" t="n"/>
      <c r="C206" s="60" t="n"/>
      <c r="D206" s="60" t="n"/>
      <c r="E206" s="60" t="n"/>
      <c r="F206" s="60" t="n"/>
      <c r="G206" s="63" t="n"/>
      <c r="H206" s="62" t="n"/>
      <c r="I206" s="57">
        <f>IF(OR(A206="",G206="",H206=""),"",G206*H206)</f>
        <v/>
      </c>
      <c r="J206" s="60" t="n"/>
    </row>
  </sheetData>
  <mergeCells count="3">
    <mergeCell ref="A4:J4"/>
    <mergeCell ref="A1:J2"/>
    <mergeCell ref="A3:J3"/>
  </mergeCells>
  <dataValidations count="3">
    <dataValidation sqref="B7:B206" showDropDown="0" showInputMessage="1" showErrorMessage="1" allowBlank="1" type="date" errorStyle="stop" operator="between">
      <formula1>36526</formula1>
      <formula2>73415</formula2>
    </dataValidation>
    <dataValidation sqref="C7:C206" showDropDown="0" showInputMessage="1" showErrorMessage="1" allowBlank="1" type="list" errorStyle="stop" operator="between">
      <formula1>ProjectIDs</formula1>
      <formula2>0</formula2>
    </dataValidation>
    <dataValidation sqref="G7:H206" showDropDown="0" showInputMessage="1" showErrorMessage="1" allowBlank="1" type="decimal" errorStyle="stop" operator="greaterThanOrEqual">
      <formula1>0</formula1>
      <formula2>0</formula2>
    </dataValidation>
  </dataValidations>
  <printOptions horizontalCentered="0" verticalCentered="0" headings="0" gridLines="0" gridLinesSet="1"/>
  <pageMargins left="0.25" right="0.25" top="0.4" bottom="0.4" header="0.511811023622047" footer="0.511811023622047"/>
  <pageSetup orientation="landscape" paperSize="1" scale="100" fitToHeight="0" fitToWidth="1" pageOrder="downThenOver" blackAndWhite="0" draft="0" horizontalDpi="300" verticalDpi="300" copies="1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 filterMode="0">
    <tabColor rgb="FFE76F61"/>
    <outlinePr summaryBelow="1" summaryRight="1"/>
    <pageSetUpPr autoPageBreaks="0" fitToPage="1"/>
  </sheetPr>
  <dimension ref="A1:M206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xSplit="3" ySplit="6" topLeftCell="D7" activePane="bottomRight" state="frozen"/>
      <selection pane="topLeft" activeCell="A1" activeCellId="0" sqref="A1"/>
      <selection pane="topRight" activeCell="D1" activeCellId="0" sqref="D1"/>
      <selection pane="bottomLeft" activeCell="A7" activeCellId="0" sqref="A7"/>
      <selection pane="bottomRight" activeCell="A1" activeCellId="0" sqref="A1"/>
    </sheetView>
  </sheetViews>
  <sheetFormatPr baseColWidth="8" defaultColWidth="8.59765625" defaultRowHeight="15" zeroHeight="0" outlineLevelRow="0"/>
  <cols>
    <col width="13.71" customWidth="1" style="30" min="1" max="1"/>
    <col width="14.71" customWidth="1" style="30" min="2" max="3"/>
    <col width="40.72" customWidth="1" style="30" min="4" max="4"/>
    <col width="16.72" customWidth="1" style="30" min="5" max="5"/>
    <col width="15.72" customWidth="1" style="30" min="6" max="6"/>
    <col width="16.72" customWidth="1" style="30" min="7" max="8"/>
    <col width="15.72" customWidth="1" style="30" min="9" max="9"/>
    <col width="16.72" customWidth="1" style="30" min="10" max="10"/>
    <col width="20.72" customWidth="1" style="30" min="11" max="11"/>
    <col width="16.72" customWidth="1" style="30" min="12" max="12"/>
    <col width="15.72" customWidth="1" style="30" min="13" max="13"/>
  </cols>
  <sheetData>
    <row r="1" ht="15" customHeight="1" s="31">
      <c r="A1" s="32" t="inlineStr">
        <is>
          <t>OUT-OF-SCOPE REGISTER</t>
        </is>
      </c>
    </row>
    <row r="2" ht="15" customHeight="1" s="31"/>
    <row r="3" ht="15" customHeight="1" s="31">
      <c r="A3" s="33" t="inlineStr">
        <is>
          <t>Capture change requests before they become free work. Follow approval → delivery → invoice; alerts expose unapproved or unbilled delivered effort.</t>
        </is>
      </c>
    </row>
    <row r="4" ht="15" customHeight="1" s="31">
      <c r="A4" s="41" t="inlineStr">
        <is>
          <t>Scope effort and cost also feed project actuals. Change-order fees do not alter the contract fee automatically—update PROJECTS after approval.</t>
        </is>
      </c>
    </row>
    <row r="6" ht="36" customHeight="1" s="31">
      <c r="A6" s="30" t="inlineStr">
        <is>
          <t>Change ID</t>
        </is>
      </c>
      <c r="B6" s="30" t="inlineStr">
        <is>
          <t>Date</t>
        </is>
      </c>
      <c r="C6" s="30" t="inlineStr">
        <is>
          <t>Project ID</t>
        </is>
      </c>
      <c r="D6" s="30" t="inlineStr">
        <is>
          <t>Request / extra work</t>
        </is>
      </c>
      <c r="E6" s="30" t="inlineStr">
        <is>
          <t>Status</t>
        </is>
      </c>
      <c r="F6" s="30" t="inlineStr">
        <is>
          <t>Estimated hours</t>
        </is>
      </c>
      <c r="G6" s="30" t="inlineStr">
        <is>
          <t>Quoted fee</t>
        </is>
      </c>
      <c r="H6" s="30" t="inlineStr">
        <is>
          <t>Approved fee</t>
        </is>
      </c>
      <c r="I6" s="30" t="inlineStr">
        <is>
          <t>Hours delivered</t>
        </is>
      </c>
      <c r="J6" s="30" t="inlineStr">
        <is>
          <t>Fee billed</t>
        </is>
      </c>
      <c r="K6" s="30" t="inlineStr">
        <is>
          <t>Internal cost / hr</t>
        </is>
      </c>
      <c r="L6" s="30" t="inlineStr">
        <is>
          <t>Labor cost</t>
        </is>
      </c>
      <c r="M6" s="30" t="inlineStr">
        <is>
          <t>Attention</t>
        </is>
      </c>
    </row>
    <row r="7" ht="24" customHeight="1" s="31">
      <c r="A7" s="60" t="inlineStr">
        <is>
          <t>CR-201</t>
        </is>
      </c>
      <c r="B7" s="61" t="n">
        <v>46323</v>
      </c>
      <c r="C7" s="60" t="inlineStr">
        <is>
          <t>PR-102</t>
        </is>
      </c>
      <c r="D7" s="60" t="inlineStr">
        <is>
          <t>Additional landing-page section requested after scope sign-off</t>
        </is>
      </c>
      <c r="E7" s="60" t="inlineStr">
        <is>
          <t>Delivered</t>
        </is>
      </c>
      <c r="F7" s="63" t="n">
        <v>8</v>
      </c>
      <c r="G7" s="62" t="n">
        <v>800</v>
      </c>
      <c r="H7" s="62" t="n">
        <v>0</v>
      </c>
      <c r="I7" s="63" t="n">
        <v>8</v>
      </c>
      <c r="J7" s="62" t="n">
        <v>0</v>
      </c>
      <c r="K7" s="62" t="n">
        <v>55</v>
      </c>
      <c r="L7" s="57">
        <f>IF(OR(A7="",I7="",K7=""),"",I7*K7)</f>
        <v/>
      </c>
      <c r="M7" s="55">
        <f>IF(A7="","",IF(E7="Declined",IF(I7&gt;0,"Unapproved","Clear"),IF(I7&lt;=0,"Clear",IF(H7&lt;=0,"Unapproved",IF(AND(OR(E7="Delivered",E7="Invoiced"),J7&lt;H7),"Unbilled","Clear")))))</f>
        <v/>
      </c>
    </row>
    <row r="8" ht="24" customHeight="1" s="31">
      <c r="A8" s="60" t="inlineStr">
        <is>
          <t>CR-202</t>
        </is>
      </c>
      <c r="B8" s="61" t="n">
        <v>46325</v>
      </c>
      <c r="C8" s="60" t="inlineStr">
        <is>
          <t>PR-102</t>
        </is>
      </c>
      <c r="D8" s="60" t="inlineStr">
        <is>
          <t>Extra product-copy migration requested by client</t>
        </is>
      </c>
      <c r="E8" s="60" t="inlineStr">
        <is>
          <t>Delivered</t>
        </is>
      </c>
      <c r="F8" s="63" t="n">
        <v>6</v>
      </c>
      <c r="G8" s="62" t="n">
        <v>600</v>
      </c>
      <c r="H8" s="62" t="n">
        <v>600</v>
      </c>
      <c r="I8" s="63" t="n">
        <v>5</v>
      </c>
      <c r="J8" s="62" t="n">
        <v>0</v>
      </c>
      <c r="K8" s="62" t="n">
        <v>55</v>
      </c>
      <c r="L8" s="57">
        <f>IF(OR(A8="",I8="",K8=""),"",I8*K8)</f>
        <v/>
      </c>
      <c r="M8" s="55">
        <f>IF(A8="","",IF(E8="Declined",IF(I8&gt;0,"Unapproved","Clear"),IF(I8&lt;=0,"Clear",IF(H8&lt;=0,"Unapproved",IF(AND(OR(E8="Delivered",E8="Invoiced"),J8&lt;H8),"Unbilled","Clear")))))</f>
        <v/>
      </c>
    </row>
    <row r="9" ht="24" customHeight="1" s="31">
      <c r="A9" s="60" t="inlineStr">
        <is>
          <t>CR-203</t>
        </is>
      </c>
      <c r="B9" s="61" t="n">
        <v>46316</v>
      </c>
      <c r="C9" s="60" t="inlineStr">
        <is>
          <t>PR-101</t>
        </is>
      </c>
      <c r="D9" s="60" t="inlineStr">
        <is>
          <t>Optional social template set</t>
        </is>
      </c>
      <c r="E9" s="60" t="inlineStr">
        <is>
          <t>Quoted</t>
        </is>
      </c>
      <c r="F9" s="63" t="n">
        <v>12</v>
      </c>
      <c r="G9" s="62" t="n">
        <v>900</v>
      </c>
      <c r="H9" s="62" t="n">
        <v>0</v>
      </c>
      <c r="I9" s="63" t="n">
        <v>0</v>
      </c>
      <c r="J9" s="62" t="n">
        <v>0</v>
      </c>
      <c r="K9" s="62" t="n">
        <v>48</v>
      </c>
      <c r="L9" s="57">
        <f>IF(OR(A9="",I9="",K9=""),"",I9*K9)</f>
        <v/>
      </c>
      <c r="M9" s="55">
        <f>IF(A9="","",IF(E9="Declined",IF(I9&gt;0,"Unapproved","Clear"),IF(I9&lt;=0,"Clear",IF(H9&lt;=0,"Unapproved",IF(AND(OR(E9="Delivered",E9="Invoiced"),J9&lt;H9),"Unbilled","Clear")))))</f>
        <v/>
      </c>
    </row>
    <row r="10" ht="24" customHeight="1" s="31">
      <c r="A10" s="60" t="n"/>
      <c r="B10" s="61" t="n"/>
      <c r="C10" s="60" t="n"/>
      <c r="D10" s="60" t="n"/>
      <c r="E10" s="60" t="n"/>
      <c r="F10" s="63" t="n"/>
      <c r="G10" s="62" t="n"/>
      <c r="H10" s="62" t="n"/>
      <c r="I10" s="63" t="n"/>
      <c r="J10" s="62" t="n"/>
      <c r="K10" s="62" t="n"/>
      <c r="L10" s="57">
        <f>IF(OR(A10="",I10="",K10=""),"",I10*K10)</f>
        <v/>
      </c>
      <c r="M10" s="55">
        <f>IF(A10="","",IF(E10="Declined",IF(I10&gt;0,"Unapproved","Clear"),IF(I10&lt;=0,"Clear",IF(H10&lt;=0,"Unapproved",IF(AND(OR(E10="Delivered",E10="Invoiced"),J10&lt;H10),"Unbilled","Clear")))))</f>
        <v/>
      </c>
    </row>
    <row r="11" ht="24" customHeight="1" s="31">
      <c r="A11" s="60" t="n"/>
      <c r="B11" s="61" t="n"/>
      <c r="C11" s="60" t="n"/>
      <c r="D11" s="60" t="n"/>
      <c r="E11" s="60" t="n"/>
      <c r="F11" s="63" t="n"/>
      <c r="G11" s="62" t="n"/>
      <c r="H11" s="62" t="n"/>
      <c r="I11" s="63" t="n"/>
      <c r="J11" s="62" t="n"/>
      <c r="K11" s="62" t="n"/>
      <c r="L11" s="57">
        <f>IF(OR(A11="",I11="",K11=""),"",I11*K11)</f>
        <v/>
      </c>
      <c r="M11" s="55">
        <f>IF(A11="","",IF(E11="Declined",IF(I11&gt;0,"Unapproved","Clear"),IF(I11&lt;=0,"Clear",IF(H11&lt;=0,"Unapproved",IF(AND(OR(E11="Delivered",E11="Invoiced"),J11&lt;H11),"Unbilled","Clear")))))</f>
        <v/>
      </c>
    </row>
    <row r="12" ht="24" customHeight="1" s="31">
      <c r="A12" s="60" t="n"/>
      <c r="B12" s="61" t="n"/>
      <c r="C12" s="60" t="n"/>
      <c r="D12" s="60" t="n"/>
      <c r="E12" s="60" t="n"/>
      <c r="F12" s="63" t="n"/>
      <c r="G12" s="62" t="n"/>
      <c r="H12" s="62" t="n"/>
      <c r="I12" s="63" t="n"/>
      <c r="J12" s="62" t="n"/>
      <c r="K12" s="62" t="n"/>
      <c r="L12" s="57">
        <f>IF(OR(A12="",I12="",K12=""),"",I12*K12)</f>
        <v/>
      </c>
      <c r="M12" s="55">
        <f>IF(A12="","",IF(E12="Declined",IF(I12&gt;0,"Unapproved","Clear"),IF(I12&lt;=0,"Clear",IF(H12&lt;=0,"Unapproved",IF(AND(OR(E12="Delivered",E12="Invoiced"),J12&lt;H12),"Unbilled","Clear")))))</f>
        <v/>
      </c>
    </row>
    <row r="13" ht="24" customHeight="1" s="31">
      <c r="A13" s="60" t="n"/>
      <c r="B13" s="61" t="n"/>
      <c r="C13" s="60" t="n"/>
      <c r="D13" s="60" t="n"/>
      <c r="E13" s="60" t="n"/>
      <c r="F13" s="63" t="n"/>
      <c r="G13" s="62" t="n"/>
      <c r="H13" s="62" t="n"/>
      <c r="I13" s="63" t="n"/>
      <c r="J13" s="62" t="n"/>
      <c r="K13" s="62" t="n"/>
      <c r="L13" s="57">
        <f>IF(OR(A13="",I13="",K13=""),"",I13*K13)</f>
        <v/>
      </c>
      <c r="M13" s="55">
        <f>IF(A13="","",IF(E13="Declined",IF(I13&gt;0,"Unapproved","Clear"),IF(I13&lt;=0,"Clear",IF(H13&lt;=0,"Unapproved",IF(AND(OR(E13="Delivered",E13="Invoiced"),J13&lt;H13),"Unbilled","Clear")))))</f>
        <v/>
      </c>
    </row>
    <row r="14" ht="24" customHeight="1" s="31">
      <c r="A14" s="60" t="n"/>
      <c r="B14" s="61" t="n"/>
      <c r="C14" s="60" t="n"/>
      <c r="D14" s="60" t="n"/>
      <c r="E14" s="60" t="n"/>
      <c r="F14" s="63" t="n"/>
      <c r="G14" s="62" t="n"/>
      <c r="H14" s="62" t="n"/>
      <c r="I14" s="63" t="n"/>
      <c r="J14" s="62" t="n"/>
      <c r="K14" s="62" t="n"/>
      <c r="L14" s="57">
        <f>IF(OR(A14="",I14="",K14=""),"",I14*K14)</f>
        <v/>
      </c>
      <c r="M14" s="55">
        <f>IF(A14="","",IF(E14="Declined",IF(I14&gt;0,"Unapproved","Clear"),IF(I14&lt;=0,"Clear",IF(H14&lt;=0,"Unapproved",IF(AND(OR(E14="Delivered",E14="Invoiced"),J14&lt;H14),"Unbilled","Clear")))))</f>
        <v/>
      </c>
    </row>
    <row r="15" ht="24" customHeight="1" s="31">
      <c r="A15" s="60" t="n"/>
      <c r="B15" s="61" t="n"/>
      <c r="C15" s="60" t="n"/>
      <c r="D15" s="60" t="n"/>
      <c r="E15" s="60" t="n"/>
      <c r="F15" s="63" t="n"/>
      <c r="G15" s="62" t="n"/>
      <c r="H15" s="62" t="n"/>
      <c r="I15" s="63" t="n"/>
      <c r="J15" s="62" t="n"/>
      <c r="K15" s="62" t="n"/>
      <c r="L15" s="57">
        <f>IF(OR(A15="",I15="",K15=""),"",I15*K15)</f>
        <v/>
      </c>
      <c r="M15" s="55">
        <f>IF(A15="","",IF(E15="Declined",IF(I15&gt;0,"Unapproved","Clear"),IF(I15&lt;=0,"Clear",IF(H15&lt;=0,"Unapproved",IF(AND(OR(E15="Delivered",E15="Invoiced"),J15&lt;H15),"Unbilled","Clear")))))</f>
        <v/>
      </c>
    </row>
    <row r="16" ht="24" customHeight="1" s="31">
      <c r="A16" s="60" t="n"/>
      <c r="B16" s="61" t="n"/>
      <c r="C16" s="60" t="n"/>
      <c r="D16" s="60" t="n"/>
      <c r="E16" s="60" t="n"/>
      <c r="F16" s="63" t="n"/>
      <c r="G16" s="62" t="n"/>
      <c r="H16" s="62" t="n"/>
      <c r="I16" s="63" t="n"/>
      <c r="J16" s="62" t="n"/>
      <c r="K16" s="62" t="n"/>
      <c r="L16" s="57">
        <f>IF(OR(A16="",I16="",K16=""),"",I16*K16)</f>
        <v/>
      </c>
      <c r="M16" s="55">
        <f>IF(A16="","",IF(E16="Declined",IF(I16&gt;0,"Unapproved","Clear"),IF(I16&lt;=0,"Clear",IF(H16&lt;=0,"Unapproved",IF(AND(OR(E16="Delivered",E16="Invoiced"),J16&lt;H16),"Unbilled","Clear")))))</f>
        <v/>
      </c>
    </row>
    <row r="17" ht="24" customHeight="1" s="31">
      <c r="A17" s="60" t="n"/>
      <c r="B17" s="61" t="n"/>
      <c r="C17" s="60" t="n"/>
      <c r="D17" s="60" t="n"/>
      <c r="E17" s="60" t="n"/>
      <c r="F17" s="63" t="n"/>
      <c r="G17" s="62" t="n"/>
      <c r="H17" s="62" t="n"/>
      <c r="I17" s="63" t="n"/>
      <c r="J17" s="62" t="n"/>
      <c r="K17" s="62" t="n"/>
      <c r="L17" s="57">
        <f>IF(OR(A17="",I17="",K17=""),"",I17*K17)</f>
        <v/>
      </c>
      <c r="M17" s="55">
        <f>IF(A17="","",IF(E17="Declined",IF(I17&gt;0,"Unapproved","Clear"),IF(I17&lt;=0,"Clear",IF(H17&lt;=0,"Unapproved",IF(AND(OR(E17="Delivered",E17="Invoiced"),J17&lt;H17),"Unbilled","Clear")))))</f>
        <v/>
      </c>
    </row>
    <row r="18" ht="24" customHeight="1" s="31">
      <c r="A18" s="60" t="n"/>
      <c r="B18" s="61" t="n"/>
      <c r="C18" s="60" t="n"/>
      <c r="D18" s="60" t="n"/>
      <c r="E18" s="60" t="n"/>
      <c r="F18" s="63" t="n"/>
      <c r="G18" s="62" t="n"/>
      <c r="H18" s="62" t="n"/>
      <c r="I18" s="63" t="n"/>
      <c r="J18" s="62" t="n"/>
      <c r="K18" s="62" t="n"/>
      <c r="L18" s="57">
        <f>IF(OR(A18="",I18="",K18=""),"",I18*K18)</f>
        <v/>
      </c>
      <c r="M18" s="55">
        <f>IF(A18="","",IF(E18="Declined",IF(I18&gt;0,"Unapproved","Clear"),IF(I18&lt;=0,"Clear",IF(H18&lt;=0,"Unapproved",IF(AND(OR(E18="Delivered",E18="Invoiced"),J18&lt;H18),"Unbilled","Clear")))))</f>
        <v/>
      </c>
    </row>
    <row r="19" ht="24" customHeight="1" s="31">
      <c r="A19" s="60" t="n"/>
      <c r="B19" s="61" t="n"/>
      <c r="C19" s="60" t="n"/>
      <c r="D19" s="60" t="n"/>
      <c r="E19" s="60" t="n"/>
      <c r="F19" s="63" t="n"/>
      <c r="G19" s="62" t="n"/>
      <c r="H19" s="62" t="n"/>
      <c r="I19" s="63" t="n"/>
      <c r="J19" s="62" t="n"/>
      <c r="K19" s="62" t="n"/>
      <c r="L19" s="57">
        <f>IF(OR(A19="",I19="",K19=""),"",I19*K19)</f>
        <v/>
      </c>
      <c r="M19" s="55">
        <f>IF(A19="","",IF(E19="Declined",IF(I19&gt;0,"Unapproved","Clear"),IF(I19&lt;=0,"Clear",IF(H19&lt;=0,"Unapproved",IF(AND(OR(E19="Delivered",E19="Invoiced"),J19&lt;H19),"Unbilled","Clear")))))</f>
        <v/>
      </c>
    </row>
    <row r="20" ht="24" customHeight="1" s="31">
      <c r="A20" s="60" t="n"/>
      <c r="B20" s="61" t="n"/>
      <c r="C20" s="60" t="n"/>
      <c r="D20" s="60" t="n"/>
      <c r="E20" s="60" t="n"/>
      <c r="F20" s="63" t="n"/>
      <c r="G20" s="62" t="n"/>
      <c r="H20" s="62" t="n"/>
      <c r="I20" s="63" t="n"/>
      <c r="J20" s="62" t="n"/>
      <c r="K20" s="62" t="n"/>
      <c r="L20" s="57">
        <f>IF(OR(A20="",I20="",K20=""),"",I20*K20)</f>
        <v/>
      </c>
      <c r="M20" s="55">
        <f>IF(A20="","",IF(E20="Declined",IF(I20&gt;0,"Unapproved","Clear"),IF(I20&lt;=0,"Clear",IF(H20&lt;=0,"Unapproved",IF(AND(OR(E20="Delivered",E20="Invoiced"),J20&lt;H20),"Unbilled","Clear")))))</f>
        <v/>
      </c>
    </row>
    <row r="21" ht="24" customHeight="1" s="31">
      <c r="A21" s="60" t="n"/>
      <c r="B21" s="61" t="n"/>
      <c r="C21" s="60" t="n"/>
      <c r="D21" s="60" t="n"/>
      <c r="E21" s="60" t="n"/>
      <c r="F21" s="63" t="n"/>
      <c r="G21" s="62" t="n"/>
      <c r="H21" s="62" t="n"/>
      <c r="I21" s="63" t="n"/>
      <c r="J21" s="62" t="n"/>
      <c r="K21" s="62" t="n"/>
      <c r="L21" s="57">
        <f>IF(OR(A21="",I21="",K21=""),"",I21*K21)</f>
        <v/>
      </c>
      <c r="M21" s="55">
        <f>IF(A21="","",IF(E21="Declined",IF(I21&gt;0,"Unapproved","Clear"),IF(I21&lt;=0,"Clear",IF(H21&lt;=0,"Unapproved",IF(AND(OR(E21="Delivered",E21="Invoiced"),J21&lt;H21),"Unbilled","Clear")))))</f>
        <v/>
      </c>
    </row>
    <row r="22" ht="24" customHeight="1" s="31">
      <c r="A22" s="60" t="n"/>
      <c r="B22" s="61" t="n"/>
      <c r="C22" s="60" t="n"/>
      <c r="D22" s="60" t="n"/>
      <c r="E22" s="60" t="n"/>
      <c r="F22" s="63" t="n"/>
      <c r="G22" s="62" t="n"/>
      <c r="H22" s="62" t="n"/>
      <c r="I22" s="63" t="n"/>
      <c r="J22" s="62" t="n"/>
      <c r="K22" s="62" t="n"/>
      <c r="L22" s="57">
        <f>IF(OR(A22="",I22="",K22=""),"",I22*K22)</f>
        <v/>
      </c>
      <c r="M22" s="55">
        <f>IF(A22="","",IF(E22="Declined",IF(I22&gt;0,"Unapproved","Clear"),IF(I22&lt;=0,"Clear",IF(H22&lt;=0,"Unapproved",IF(AND(OR(E22="Delivered",E22="Invoiced"),J22&lt;H22),"Unbilled","Clear")))))</f>
        <v/>
      </c>
    </row>
    <row r="23" ht="24" customHeight="1" s="31">
      <c r="A23" s="60" t="n"/>
      <c r="B23" s="61" t="n"/>
      <c r="C23" s="60" t="n"/>
      <c r="D23" s="60" t="n"/>
      <c r="E23" s="60" t="n"/>
      <c r="F23" s="63" t="n"/>
      <c r="G23" s="62" t="n"/>
      <c r="H23" s="62" t="n"/>
      <c r="I23" s="63" t="n"/>
      <c r="J23" s="62" t="n"/>
      <c r="K23" s="62" t="n"/>
      <c r="L23" s="57">
        <f>IF(OR(A23="",I23="",K23=""),"",I23*K23)</f>
        <v/>
      </c>
      <c r="M23" s="55">
        <f>IF(A23="","",IF(E23="Declined",IF(I23&gt;0,"Unapproved","Clear"),IF(I23&lt;=0,"Clear",IF(H23&lt;=0,"Unapproved",IF(AND(OR(E23="Delivered",E23="Invoiced"),J23&lt;H23),"Unbilled","Clear")))))</f>
        <v/>
      </c>
    </row>
    <row r="24" ht="24" customHeight="1" s="31">
      <c r="A24" s="60" t="n"/>
      <c r="B24" s="61" t="n"/>
      <c r="C24" s="60" t="n"/>
      <c r="D24" s="60" t="n"/>
      <c r="E24" s="60" t="n"/>
      <c r="F24" s="63" t="n"/>
      <c r="G24" s="62" t="n"/>
      <c r="H24" s="62" t="n"/>
      <c r="I24" s="63" t="n"/>
      <c r="J24" s="62" t="n"/>
      <c r="K24" s="62" t="n"/>
      <c r="L24" s="57">
        <f>IF(OR(A24="",I24="",K24=""),"",I24*K24)</f>
        <v/>
      </c>
      <c r="M24" s="55">
        <f>IF(A24="","",IF(E24="Declined",IF(I24&gt;0,"Unapproved","Clear"),IF(I24&lt;=0,"Clear",IF(H24&lt;=0,"Unapproved",IF(AND(OR(E24="Delivered",E24="Invoiced"),J24&lt;H24),"Unbilled","Clear")))))</f>
        <v/>
      </c>
    </row>
    <row r="25" ht="24" customHeight="1" s="31">
      <c r="A25" s="60" t="n"/>
      <c r="B25" s="61" t="n"/>
      <c r="C25" s="60" t="n"/>
      <c r="D25" s="60" t="n"/>
      <c r="E25" s="60" t="n"/>
      <c r="F25" s="63" t="n"/>
      <c r="G25" s="62" t="n"/>
      <c r="H25" s="62" t="n"/>
      <c r="I25" s="63" t="n"/>
      <c r="J25" s="62" t="n"/>
      <c r="K25" s="62" t="n"/>
      <c r="L25" s="57">
        <f>IF(OR(A25="",I25="",K25=""),"",I25*K25)</f>
        <v/>
      </c>
      <c r="M25" s="55">
        <f>IF(A25="","",IF(E25="Declined",IF(I25&gt;0,"Unapproved","Clear"),IF(I25&lt;=0,"Clear",IF(H25&lt;=0,"Unapproved",IF(AND(OR(E25="Delivered",E25="Invoiced"),J25&lt;H25),"Unbilled","Clear")))))</f>
        <v/>
      </c>
    </row>
    <row r="26" ht="24" customHeight="1" s="31">
      <c r="A26" s="60" t="n"/>
      <c r="B26" s="61" t="n"/>
      <c r="C26" s="60" t="n"/>
      <c r="D26" s="60" t="n"/>
      <c r="E26" s="60" t="n"/>
      <c r="F26" s="63" t="n"/>
      <c r="G26" s="62" t="n"/>
      <c r="H26" s="62" t="n"/>
      <c r="I26" s="63" t="n"/>
      <c r="J26" s="62" t="n"/>
      <c r="K26" s="62" t="n"/>
      <c r="L26" s="57">
        <f>IF(OR(A26="",I26="",K26=""),"",I26*K26)</f>
        <v/>
      </c>
      <c r="M26" s="55">
        <f>IF(A26="","",IF(E26="Declined",IF(I26&gt;0,"Unapproved","Clear"),IF(I26&lt;=0,"Clear",IF(H26&lt;=0,"Unapproved",IF(AND(OR(E26="Delivered",E26="Invoiced"),J26&lt;H26),"Unbilled","Clear")))))</f>
        <v/>
      </c>
    </row>
    <row r="27" ht="24" customHeight="1" s="31">
      <c r="A27" s="60" t="n"/>
      <c r="B27" s="61" t="n"/>
      <c r="C27" s="60" t="n"/>
      <c r="D27" s="60" t="n"/>
      <c r="E27" s="60" t="n"/>
      <c r="F27" s="63" t="n"/>
      <c r="G27" s="62" t="n"/>
      <c r="H27" s="62" t="n"/>
      <c r="I27" s="63" t="n"/>
      <c r="J27" s="62" t="n"/>
      <c r="K27" s="62" t="n"/>
      <c r="L27" s="57">
        <f>IF(OR(A27="",I27="",K27=""),"",I27*K27)</f>
        <v/>
      </c>
      <c r="M27" s="55">
        <f>IF(A27="","",IF(E27="Declined",IF(I27&gt;0,"Unapproved","Clear"),IF(I27&lt;=0,"Clear",IF(H27&lt;=0,"Unapproved",IF(AND(OR(E27="Delivered",E27="Invoiced"),J27&lt;H27),"Unbilled","Clear")))))</f>
        <v/>
      </c>
    </row>
    <row r="28" ht="24" customHeight="1" s="31">
      <c r="A28" s="60" t="n"/>
      <c r="B28" s="61" t="n"/>
      <c r="C28" s="60" t="n"/>
      <c r="D28" s="60" t="n"/>
      <c r="E28" s="60" t="n"/>
      <c r="F28" s="63" t="n"/>
      <c r="G28" s="62" t="n"/>
      <c r="H28" s="62" t="n"/>
      <c r="I28" s="63" t="n"/>
      <c r="J28" s="62" t="n"/>
      <c r="K28" s="62" t="n"/>
      <c r="L28" s="57">
        <f>IF(OR(A28="",I28="",K28=""),"",I28*K28)</f>
        <v/>
      </c>
      <c r="M28" s="55">
        <f>IF(A28="","",IF(E28="Declined",IF(I28&gt;0,"Unapproved","Clear"),IF(I28&lt;=0,"Clear",IF(H28&lt;=0,"Unapproved",IF(AND(OR(E28="Delivered",E28="Invoiced"),J28&lt;H28),"Unbilled","Clear")))))</f>
        <v/>
      </c>
    </row>
    <row r="29" ht="24" customHeight="1" s="31">
      <c r="A29" s="60" t="n"/>
      <c r="B29" s="61" t="n"/>
      <c r="C29" s="60" t="n"/>
      <c r="D29" s="60" t="n"/>
      <c r="E29" s="60" t="n"/>
      <c r="F29" s="63" t="n"/>
      <c r="G29" s="62" t="n"/>
      <c r="H29" s="62" t="n"/>
      <c r="I29" s="63" t="n"/>
      <c r="J29" s="62" t="n"/>
      <c r="K29" s="62" t="n"/>
      <c r="L29" s="57">
        <f>IF(OR(A29="",I29="",K29=""),"",I29*K29)</f>
        <v/>
      </c>
      <c r="M29" s="55">
        <f>IF(A29="","",IF(E29="Declined",IF(I29&gt;0,"Unapproved","Clear"),IF(I29&lt;=0,"Clear",IF(H29&lt;=0,"Unapproved",IF(AND(OR(E29="Delivered",E29="Invoiced"),J29&lt;H29),"Unbilled","Clear")))))</f>
        <v/>
      </c>
    </row>
    <row r="30" ht="24" customHeight="1" s="31">
      <c r="A30" s="60" t="n"/>
      <c r="B30" s="61" t="n"/>
      <c r="C30" s="60" t="n"/>
      <c r="D30" s="60" t="n"/>
      <c r="E30" s="60" t="n"/>
      <c r="F30" s="63" t="n"/>
      <c r="G30" s="62" t="n"/>
      <c r="H30" s="62" t="n"/>
      <c r="I30" s="63" t="n"/>
      <c r="J30" s="62" t="n"/>
      <c r="K30" s="62" t="n"/>
      <c r="L30" s="57">
        <f>IF(OR(A30="",I30="",K30=""),"",I30*K30)</f>
        <v/>
      </c>
      <c r="M30" s="55">
        <f>IF(A30="","",IF(E30="Declined",IF(I30&gt;0,"Unapproved","Clear"),IF(I30&lt;=0,"Clear",IF(H30&lt;=0,"Unapproved",IF(AND(OR(E30="Delivered",E30="Invoiced"),J30&lt;H30),"Unbilled","Clear")))))</f>
        <v/>
      </c>
    </row>
    <row r="31" ht="24" customHeight="1" s="31">
      <c r="A31" s="60" t="n"/>
      <c r="B31" s="61" t="n"/>
      <c r="C31" s="60" t="n"/>
      <c r="D31" s="60" t="n"/>
      <c r="E31" s="60" t="n"/>
      <c r="F31" s="63" t="n"/>
      <c r="G31" s="62" t="n"/>
      <c r="H31" s="62" t="n"/>
      <c r="I31" s="63" t="n"/>
      <c r="J31" s="62" t="n"/>
      <c r="K31" s="62" t="n"/>
      <c r="L31" s="57">
        <f>IF(OR(A31="",I31="",K31=""),"",I31*K31)</f>
        <v/>
      </c>
      <c r="M31" s="55">
        <f>IF(A31="","",IF(E31="Declined",IF(I31&gt;0,"Unapproved","Clear"),IF(I31&lt;=0,"Clear",IF(H31&lt;=0,"Unapproved",IF(AND(OR(E31="Delivered",E31="Invoiced"),J31&lt;H31),"Unbilled","Clear")))))</f>
        <v/>
      </c>
    </row>
    <row r="32" ht="24" customHeight="1" s="31">
      <c r="A32" s="60" t="n"/>
      <c r="B32" s="61" t="n"/>
      <c r="C32" s="60" t="n"/>
      <c r="D32" s="60" t="n"/>
      <c r="E32" s="60" t="n"/>
      <c r="F32" s="63" t="n"/>
      <c r="G32" s="62" t="n"/>
      <c r="H32" s="62" t="n"/>
      <c r="I32" s="63" t="n"/>
      <c r="J32" s="62" t="n"/>
      <c r="K32" s="62" t="n"/>
      <c r="L32" s="57">
        <f>IF(OR(A32="",I32="",K32=""),"",I32*K32)</f>
        <v/>
      </c>
      <c r="M32" s="55">
        <f>IF(A32="","",IF(E32="Declined",IF(I32&gt;0,"Unapproved","Clear"),IF(I32&lt;=0,"Clear",IF(H32&lt;=0,"Unapproved",IF(AND(OR(E32="Delivered",E32="Invoiced"),J32&lt;H32),"Unbilled","Clear")))))</f>
        <v/>
      </c>
    </row>
    <row r="33" ht="24" customHeight="1" s="31">
      <c r="A33" s="60" t="n"/>
      <c r="B33" s="61" t="n"/>
      <c r="C33" s="60" t="n"/>
      <c r="D33" s="60" t="n"/>
      <c r="E33" s="60" t="n"/>
      <c r="F33" s="63" t="n"/>
      <c r="G33" s="62" t="n"/>
      <c r="H33" s="62" t="n"/>
      <c r="I33" s="63" t="n"/>
      <c r="J33" s="62" t="n"/>
      <c r="K33" s="62" t="n"/>
      <c r="L33" s="57">
        <f>IF(OR(A33="",I33="",K33=""),"",I33*K33)</f>
        <v/>
      </c>
      <c r="M33" s="55">
        <f>IF(A33="","",IF(E33="Declined",IF(I33&gt;0,"Unapproved","Clear"),IF(I33&lt;=0,"Clear",IF(H33&lt;=0,"Unapproved",IF(AND(OR(E33="Delivered",E33="Invoiced"),J33&lt;H33),"Unbilled","Clear")))))</f>
        <v/>
      </c>
    </row>
    <row r="34" ht="24" customHeight="1" s="31">
      <c r="A34" s="60" t="n"/>
      <c r="B34" s="61" t="n"/>
      <c r="C34" s="60" t="n"/>
      <c r="D34" s="60" t="n"/>
      <c r="E34" s="60" t="n"/>
      <c r="F34" s="63" t="n"/>
      <c r="G34" s="62" t="n"/>
      <c r="H34" s="62" t="n"/>
      <c r="I34" s="63" t="n"/>
      <c r="J34" s="62" t="n"/>
      <c r="K34" s="62" t="n"/>
      <c r="L34" s="57">
        <f>IF(OR(A34="",I34="",K34=""),"",I34*K34)</f>
        <v/>
      </c>
      <c r="M34" s="55">
        <f>IF(A34="","",IF(E34="Declined",IF(I34&gt;0,"Unapproved","Clear"),IF(I34&lt;=0,"Clear",IF(H34&lt;=0,"Unapproved",IF(AND(OR(E34="Delivered",E34="Invoiced"),J34&lt;H34),"Unbilled","Clear")))))</f>
        <v/>
      </c>
    </row>
    <row r="35" ht="24" customHeight="1" s="31">
      <c r="A35" s="60" t="n"/>
      <c r="B35" s="61" t="n"/>
      <c r="C35" s="60" t="n"/>
      <c r="D35" s="60" t="n"/>
      <c r="E35" s="60" t="n"/>
      <c r="F35" s="63" t="n"/>
      <c r="G35" s="62" t="n"/>
      <c r="H35" s="62" t="n"/>
      <c r="I35" s="63" t="n"/>
      <c r="J35" s="62" t="n"/>
      <c r="K35" s="62" t="n"/>
      <c r="L35" s="57">
        <f>IF(OR(A35="",I35="",K35=""),"",I35*K35)</f>
        <v/>
      </c>
      <c r="M35" s="55">
        <f>IF(A35="","",IF(E35="Declined",IF(I35&gt;0,"Unapproved","Clear"),IF(I35&lt;=0,"Clear",IF(H35&lt;=0,"Unapproved",IF(AND(OR(E35="Delivered",E35="Invoiced"),J35&lt;H35),"Unbilled","Clear")))))</f>
        <v/>
      </c>
    </row>
    <row r="36" ht="24" customHeight="1" s="31">
      <c r="A36" s="60" t="n"/>
      <c r="B36" s="61" t="n"/>
      <c r="C36" s="60" t="n"/>
      <c r="D36" s="60" t="n"/>
      <c r="E36" s="60" t="n"/>
      <c r="F36" s="63" t="n"/>
      <c r="G36" s="62" t="n"/>
      <c r="H36" s="62" t="n"/>
      <c r="I36" s="63" t="n"/>
      <c r="J36" s="62" t="n"/>
      <c r="K36" s="62" t="n"/>
      <c r="L36" s="57">
        <f>IF(OR(A36="",I36="",K36=""),"",I36*K36)</f>
        <v/>
      </c>
      <c r="M36" s="55">
        <f>IF(A36="","",IF(E36="Declined",IF(I36&gt;0,"Unapproved","Clear"),IF(I36&lt;=0,"Clear",IF(H36&lt;=0,"Unapproved",IF(AND(OR(E36="Delivered",E36="Invoiced"),J36&lt;H36),"Unbilled","Clear")))))</f>
        <v/>
      </c>
    </row>
    <row r="37" ht="24" customHeight="1" s="31">
      <c r="A37" s="60" t="n"/>
      <c r="B37" s="61" t="n"/>
      <c r="C37" s="60" t="n"/>
      <c r="D37" s="60" t="n"/>
      <c r="E37" s="60" t="n"/>
      <c r="F37" s="63" t="n"/>
      <c r="G37" s="62" t="n"/>
      <c r="H37" s="62" t="n"/>
      <c r="I37" s="63" t="n"/>
      <c r="J37" s="62" t="n"/>
      <c r="K37" s="62" t="n"/>
      <c r="L37" s="57">
        <f>IF(OR(A37="",I37="",K37=""),"",I37*K37)</f>
        <v/>
      </c>
      <c r="M37" s="55">
        <f>IF(A37="","",IF(E37="Declined",IF(I37&gt;0,"Unapproved","Clear"),IF(I37&lt;=0,"Clear",IF(H37&lt;=0,"Unapproved",IF(AND(OR(E37="Delivered",E37="Invoiced"),J37&lt;H37),"Unbilled","Clear")))))</f>
        <v/>
      </c>
    </row>
    <row r="38" ht="24" customHeight="1" s="31">
      <c r="A38" s="60" t="n"/>
      <c r="B38" s="61" t="n"/>
      <c r="C38" s="60" t="n"/>
      <c r="D38" s="60" t="n"/>
      <c r="E38" s="60" t="n"/>
      <c r="F38" s="63" t="n"/>
      <c r="G38" s="62" t="n"/>
      <c r="H38" s="62" t="n"/>
      <c r="I38" s="63" t="n"/>
      <c r="J38" s="62" t="n"/>
      <c r="K38" s="62" t="n"/>
      <c r="L38" s="57">
        <f>IF(OR(A38="",I38="",K38=""),"",I38*K38)</f>
        <v/>
      </c>
      <c r="M38" s="55">
        <f>IF(A38="","",IF(E38="Declined",IF(I38&gt;0,"Unapproved","Clear"),IF(I38&lt;=0,"Clear",IF(H38&lt;=0,"Unapproved",IF(AND(OR(E38="Delivered",E38="Invoiced"),J38&lt;H38),"Unbilled","Clear")))))</f>
        <v/>
      </c>
    </row>
    <row r="39" ht="24" customHeight="1" s="31">
      <c r="A39" s="60" t="n"/>
      <c r="B39" s="61" t="n"/>
      <c r="C39" s="60" t="n"/>
      <c r="D39" s="60" t="n"/>
      <c r="E39" s="60" t="n"/>
      <c r="F39" s="63" t="n"/>
      <c r="G39" s="62" t="n"/>
      <c r="H39" s="62" t="n"/>
      <c r="I39" s="63" t="n"/>
      <c r="J39" s="62" t="n"/>
      <c r="K39" s="62" t="n"/>
      <c r="L39" s="57">
        <f>IF(OR(A39="",I39="",K39=""),"",I39*K39)</f>
        <v/>
      </c>
      <c r="M39" s="55">
        <f>IF(A39="","",IF(E39="Declined",IF(I39&gt;0,"Unapproved","Clear"),IF(I39&lt;=0,"Clear",IF(H39&lt;=0,"Unapproved",IF(AND(OR(E39="Delivered",E39="Invoiced"),J39&lt;H39),"Unbilled","Clear")))))</f>
        <v/>
      </c>
    </row>
    <row r="40" ht="24" customHeight="1" s="31">
      <c r="A40" s="60" t="n"/>
      <c r="B40" s="61" t="n"/>
      <c r="C40" s="60" t="n"/>
      <c r="D40" s="60" t="n"/>
      <c r="E40" s="60" t="n"/>
      <c r="F40" s="63" t="n"/>
      <c r="G40" s="62" t="n"/>
      <c r="H40" s="62" t="n"/>
      <c r="I40" s="63" t="n"/>
      <c r="J40" s="62" t="n"/>
      <c r="K40" s="62" t="n"/>
      <c r="L40" s="57">
        <f>IF(OR(A40="",I40="",K40=""),"",I40*K40)</f>
        <v/>
      </c>
      <c r="M40" s="55">
        <f>IF(A40="","",IF(E40="Declined",IF(I40&gt;0,"Unapproved","Clear"),IF(I40&lt;=0,"Clear",IF(H40&lt;=0,"Unapproved",IF(AND(OR(E40="Delivered",E40="Invoiced"),J40&lt;H40),"Unbilled","Clear")))))</f>
        <v/>
      </c>
    </row>
    <row r="41" ht="24" customHeight="1" s="31">
      <c r="A41" s="60" t="n"/>
      <c r="B41" s="61" t="n"/>
      <c r="C41" s="60" t="n"/>
      <c r="D41" s="60" t="n"/>
      <c r="E41" s="60" t="n"/>
      <c r="F41" s="63" t="n"/>
      <c r="G41" s="62" t="n"/>
      <c r="H41" s="62" t="n"/>
      <c r="I41" s="63" t="n"/>
      <c r="J41" s="62" t="n"/>
      <c r="K41" s="62" t="n"/>
      <c r="L41" s="57">
        <f>IF(OR(A41="",I41="",K41=""),"",I41*K41)</f>
        <v/>
      </c>
      <c r="M41" s="55">
        <f>IF(A41="","",IF(E41="Declined",IF(I41&gt;0,"Unapproved","Clear"),IF(I41&lt;=0,"Clear",IF(H41&lt;=0,"Unapproved",IF(AND(OR(E41="Delivered",E41="Invoiced"),J41&lt;H41),"Unbilled","Clear")))))</f>
        <v/>
      </c>
    </row>
    <row r="42" ht="24" customHeight="1" s="31">
      <c r="A42" s="60" t="n"/>
      <c r="B42" s="61" t="n"/>
      <c r="C42" s="60" t="n"/>
      <c r="D42" s="60" t="n"/>
      <c r="E42" s="60" t="n"/>
      <c r="F42" s="63" t="n"/>
      <c r="G42" s="62" t="n"/>
      <c r="H42" s="62" t="n"/>
      <c r="I42" s="63" t="n"/>
      <c r="J42" s="62" t="n"/>
      <c r="K42" s="62" t="n"/>
      <c r="L42" s="57">
        <f>IF(OR(A42="",I42="",K42=""),"",I42*K42)</f>
        <v/>
      </c>
      <c r="M42" s="55">
        <f>IF(A42="","",IF(E42="Declined",IF(I42&gt;0,"Unapproved","Clear"),IF(I42&lt;=0,"Clear",IF(H42&lt;=0,"Unapproved",IF(AND(OR(E42="Delivered",E42="Invoiced"),J42&lt;H42),"Unbilled","Clear")))))</f>
        <v/>
      </c>
    </row>
    <row r="43" ht="24" customHeight="1" s="31">
      <c r="A43" s="60" t="n"/>
      <c r="B43" s="61" t="n"/>
      <c r="C43" s="60" t="n"/>
      <c r="D43" s="60" t="n"/>
      <c r="E43" s="60" t="n"/>
      <c r="F43" s="63" t="n"/>
      <c r="G43" s="62" t="n"/>
      <c r="H43" s="62" t="n"/>
      <c r="I43" s="63" t="n"/>
      <c r="J43" s="62" t="n"/>
      <c r="K43" s="62" t="n"/>
      <c r="L43" s="57">
        <f>IF(OR(A43="",I43="",K43=""),"",I43*K43)</f>
        <v/>
      </c>
      <c r="M43" s="55">
        <f>IF(A43="","",IF(E43="Declined",IF(I43&gt;0,"Unapproved","Clear"),IF(I43&lt;=0,"Clear",IF(H43&lt;=0,"Unapproved",IF(AND(OR(E43="Delivered",E43="Invoiced"),J43&lt;H43),"Unbilled","Clear")))))</f>
        <v/>
      </c>
    </row>
    <row r="44" ht="24" customHeight="1" s="31">
      <c r="A44" s="60" t="n"/>
      <c r="B44" s="61" t="n"/>
      <c r="C44" s="60" t="n"/>
      <c r="D44" s="60" t="n"/>
      <c r="E44" s="60" t="n"/>
      <c r="F44" s="63" t="n"/>
      <c r="G44" s="62" t="n"/>
      <c r="H44" s="62" t="n"/>
      <c r="I44" s="63" t="n"/>
      <c r="J44" s="62" t="n"/>
      <c r="K44" s="62" t="n"/>
      <c r="L44" s="57">
        <f>IF(OR(A44="",I44="",K44=""),"",I44*K44)</f>
        <v/>
      </c>
      <c r="M44" s="55">
        <f>IF(A44="","",IF(E44="Declined",IF(I44&gt;0,"Unapproved","Clear"),IF(I44&lt;=0,"Clear",IF(H44&lt;=0,"Unapproved",IF(AND(OR(E44="Delivered",E44="Invoiced"),J44&lt;H44),"Unbilled","Clear")))))</f>
        <v/>
      </c>
    </row>
    <row r="45" ht="24" customHeight="1" s="31">
      <c r="A45" s="60" t="n"/>
      <c r="B45" s="61" t="n"/>
      <c r="C45" s="60" t="n"/>
      <c r="D45" s="60" t="n"/>
      <c r="E45" s="60" t="n"/>
      <c r="F45" s="63" t="n"/>
      <c r="G45" s="62" t="n"/>
      <c r="H45" s="62" t="n"/>
      <c r="I45" s="63" t="n"/>
      <c r="J45" s="62" t="n"/>
      <c r="K45" s="62" t="n"/>
      <c r="L45" s="57">
        <f>IF(OR(A45="",I45="",K45=""),"",I45*K45)</f>
        <v/>
      </c>
      <c r="M45" s="55">
        <f>IF(A45="","",IF(E45="Declined",IF(I45&gt;0,"Unapproved","Clear"),IF(I45&lt;=0,"Clear",IF(H45&lt;=0,"Unapproved",IF(AND(OR(E45="Delivered",E45="Invoiced"),J45&lt;H45),"Unbilled","Clear")))))</f>
        <v/>
      </c>
    </row>
    <row r="46" ht="24" customHeight="1" s="31">
      <c r="A46" s="60" t="n"/>
      <c r="B46" s="61" t="n"/>
      <c r="C46" s="60" t="n"/>
      <c r="D46" s="60" t="n"/>
      <c r="E46" s="60" t="n"/>
      <c r="F46" s="63" t="n"/>
      <c r="G46" s="62" t="n"/>
      <c r="H46" s="62" t="n"/>
      <c r="I46" s="63" t="n"/>
      <c r="J46" s="62" t="n"/>
      <c r="K46" s="62" t="n"/>
      <c r="L46" s="57">
        <f>IF(OR(A46="",I46="",K46=""),"",I46*K46)</f>
        <v/>
      </c>
      <c r="M46" s="55">
        <f>IF(A46="","",IF(E46="Declined",IF(I46&gt;0,"Unapproved","Clear"),IF(I46&lt;=0,"Clear",IF(H46&lt;=0,"Unapproved",IF(AND(OR(E46="Delivered",E46="Invoiced"),J46&lt;H46),"Unbilled","Clear")))))</f>
        <v/>
      </c>
    </row>
    <row r="47" ht="24" customHeight="1" s="31">
      <c r="A47" s="60" t="n"/>
      <c r="B47" s="61" t="n"/>
      <c r="C47" s="60" t="n"/>
      <c r="D47" s="60" t="n"/>
      <c r="E47" s="60" t="n"/>
      <c r="F47" s="63" t="n"/>
      <c r="G47" s="62" t="n"/>
      <c r="H47" s="62" t="n"/>
      <c r="I47" s="63" t="n"/>
      <c r="J47" s="62" t="n"/>
      <c r="K47" s="62" t="n"/>
      <c r="L47" s="57">
        <f>IF(OR(A47="",I47="",K47=""),"",I47*K47)</f>
        <v/>
      </c>
      <c r="M47" s="55">
        <f>IF(A47="","",IF(E47="Declined",IF(I47&gt;0,"Unapproved","Clear"),IF(I47&lt;=0,"Clear",IF(H47&lt;=0,"Unapproved",IF(AND(OR(E47="Delivered",E47="Invoiced"),J47&lt;H47),"Unbilled","Clear")))))</f>
        <v/>
      </c>
    </row>
    <row r="48" ht="24" customHeight="1" s="31">
      <c r="A48" s="60" t="n"/>
      <c r="B48" s="61" t="n"/>
      <c r="C48" s="60" t="n"/>
      <c r="D48" s="60" t="n"/>
      <c r="E48" s="60" t="n"/>
      <c r="F48" s="63" t="n"/>
      <c r="G48" s="62" t="n"/>
      <c r="H48" s="62" t="n"/>
      <c r="I48" s="63" t="n"/>
      <c r="J48" s="62" t="n"/>
      <c r="K48" s="62" t="n"/>
      <c r="L48" s="57">
        <f>IF(OR(A48="",I48="",K48=""),"",I48*K48)</f>
        <v/>
      </c>
      <c r="M48" s="55">
        <f>IF(A48="","",IF(E48="Declined",IF(I48&gt;0,"Unapproved","Clear"),IF(I48&lt;=0,"Clear",IF(H48&lt;=0,"Unapproved",IF(AND(OR(E48="Delivered",E48="Invoiced"),J48&lt;H48),"Unbilled","Clear")))))</f>
        <v/>
      </c>
    </row>
    <row r="49" ht="24" customHeight="1" s="31">
      <c r="A49" s="60" t="n"/>
      <c r="B49" s="61" t="n"/>
      <c r="C49" s="60" t="n"/>
      <c r="D49" s="60" t="n"/>
      <c r="E49" s="60" t="n"/>
      <c r="F49" s="63" t="n"/>
      <c r="G49" s="62" t="n"/>
      <c r="H49" s="62" t="n"/>
      <c r="I49" s="63" t="n"/>
      <c r="J49" s="62" t="n"/>
      <c r="K49" s="62" t="n"/>
      <c r="L49" s="57">
        <f>IF(OR(A49="",I49="",K49=""),"",I49*K49)</f>
        <v/>
      </c>
      <c r="M49" s="55">
        <f>IF(A49="","",IF(E49="Declined",IF(I49&gt;0,"Unapproved","Clear"),IF(I49&lt;=0,"Clear",IF(H49&lt;=0,"Unapproved",IF(AND(OR(E49="Delivered",E49="Invoiced"),J49&lt;H49),"Unbilled","Clear")))))</f>
        <v/>
      </c>
    </row>
    <row r="50" ht="24" customHeight="1" s="31">
      <c r="A50" s="60" t="n"/>
      <c r="B50" s="61" t="n"/>
      <c r="C50" s="60" t="n"/>
      <c r="D50" s="60" t="n"/>
      <c r="E50" s="60" t="n"/>
      <c r="F50" s="63" t="n"/>
      <c r="G50" s="62" t="n"/>
      <c r="H50" s="62" t="n"/>
      <c r="I50" s="63" t="n"/>
      <c r="J50" s="62" t="n"/>
      <c r="K50" s="62" t="n"/>
      <c r="L50" s="57">
        <f>IF(OR(A50="",I50="",K50=""),"",I50*K50)</f>
        <v/>
      </c>
      <c r="M50" s="55">
        <f>IF(A50="","",IF(E50="Declined",IF(I50&gt;0,"Unapproved","Clear"),IF(I50&lt;=0,"Clear",IF(H50&lt;=0,"Unapproved",IF(AND(OR(E50="Delivered",E50="Invoiced"),J50&lt;H50),"Unbilled","Clear")))))</f>
        <v/>
      </c>
    </row>
    <row r="51" ht="24" customHeight="1" s="31">
      <c r="A51" s="60" t="n"/>
      <c r="B51" s="61" t="n"/>
      <c r="C51" s="60" t="n"/>
      <c r="D51" s="60" t="n"/>
      <c r="E51" s="60" t="n"/>
      <c r="F51" s="63" t="n"/>
      <c r="G51" s="62" t="n"/>
      <c r="H51" s="62" t="n"/>
      <c r="I51" s="63" t="n"/>
      <c r="J51" s="62" t="n"/>
      <c r="K51" s="62" t="n"/>
      <c r="L51" s="57">
        <f>IF(OR(A51="",I51="",K51=""),"",I51*K51)</f>
        <v/>
      </c>
      <c r="M51" s="55">
        <f>IF(A51="","",IF(E51="Declined",IF(I51&gt;0,"Unapproved","Clear"),IF(I51&lt;=0,"Clear",IF(H51&lt;=0,"Unapproved",IF(AND(OR(E51="Delivered",E51="Invoiced"),J51&lt;H51),"Unbilled","Clear")))))</f>
        <v/>
      </c>
    </row>
    <row r="52" ht="24" customHeight="1" s="31">
      <c r="A52" s="60" t="n"/>
      <c r="B52" s="61" t="n"/>
      <c r="C52" s="60" t="n"/>
      <c r="D52" s="60" t="n"/>
      <c r="E52" s="60" t="n"/>
      <c r="F52" s="63" t="n"/>
      <c r="G52" s="62" t="n"/>
      <c r="H52" s="62" t="n"/>
      <c r="I52" s="63" t="n"/>
      <c r="J52" s="62" t="n"/>
      <c r="K52" s="62" t="n"/>
      <c r="L52" s="57">
        <f>IF(OR(A52="",I52="",K52=""),"",I52*K52)</f>
        <v/>
      </c>
      <c r="M52" s="55">
        <f>IF(A52="","",IF(E52="Declined",IF(I52&gt;0,"Unapproved","Clear"),IF(I52&lt;=0,"Clear",IF(H52&lt;=0,"Unapproved",IF(AND(OR(E52="Delivered",E52="Invoiced"),J52&lt;H52),"Unbilled","Clear")))))</f>
        <v/>
      </c>
    </row>
    <row r="53" ht="24" customHeight="1" s="31">
      <c r="A53" s="60" t="n"/>
      <c r="B53" s="61" t="n"/>
      <c r="C53" s="60" t="n"/>
      <c r="D53" s="60" t="n"/>
      <c r="E53" s="60" t="n"/>
      <c r="F53" s="63" t="n"/>
      <c r="G53" s="62" t="n"/>
      <c r="H53" s="62" t="n"/>
      <c r="I53" s="63" t="n"/>
      <c r="J53" s="62" t="n"/>
      <c r="K53" s="62" t="n"/>
      <c r="L53" s="57">
        <f>IF(OR(A53="",I53="",K53=""),"",I53*K53)</f>
        <v/>
      </c>
      <c r="M53" s="55">
        <f>IF(A53="","",IF(E53="Declined",IF(I53&gt;0,"Unapproved","Clear"),IF(I53&lt;=0,"Clear",IF(H53&lt;=0,"Unapproved",IF(AND(OR(E53="Delivered",E53="Invoiced"),J53&lt;H53),"Unbilled","Clear")))))</f>
        <v/>
      </c>
    </row>
    <row r="54" ht="24" customHeight="1" s="31">
      <c r="A54" s="60" t="n"/>
      <c r="B54" s="61" t="n"/>
      <c r="C54" s="60" t="n"/>
      <c r="D54" s="60" t="n"/>
      <c r="E54" s="60" t="n"/>
      <c r="F54" s="63" t="n"/>
      <c r="G54" s="62" t="n"/>
      <c r="H54" s="62" t="n"/>
      <c r="I54" s="63" t="n"/>
      <c r="J54" s="62" t="n"/>
      <c r="K54" s="62" t="n"/>
      <c r="L54" s="57">
        <f>IF(OR(A54="",I54="",K54=""),"",I54*K54)</f>
        <v/>
      </c>
      <c r="M54" s="55">
        <f>IF(A54="","",IF(E54="Declined",IF(I54&gt;0,"Unapproved","Clear"),IF(I54&lt;=0,"Clear",IF(H54&lt;=0,"Unapproved",IF(AND(OR(E54="Delivered",E54="Invoiced"),J54&lt;H54),"Unbilled","Clear")))))</f>
        <v/>
      </c>
    </row>
    <row r="55" ht="24" customHeight="1" s="31">
      <c r="A55" s="60" t="n"/>
      <c r="B55" s="61" t="n"/>
      <c r="C55" s="60" t="n"/>
      <c r="D55" s="60" t="n"/>
      <c r="E55" s="60" t="n"/>
      <c r="F55" s="63" t="n"/>
      <c r="G55" s="62" t="n"/>
      <c r="H55" s="62" t="n"/>
      <c r="I55" s="63" t="n"/>
      <c r="J55" s="62" t="n"/>
      <c r="K55" s="62" t="n"/>
      <c r="L55" s="57">
        <f>IF(OR(A55="",I55="",K55=""),"",I55*K55)</f>
        <v/>
      </c>
      <c r="M55" s="55">
        <f>IF(A55="","",IF(E55="Declined",IF(I55&gt;0,"Unapproved","Clear"),IF(I55&lt;=0,"Clear",IF(H55&lt;=0,"Unapproved",IF(AND(OR(E55="Delivered",E55="Invoiced"),J55&lt;H55),"Unbilled","Clear")))))</f>
        <v/>
      </c>
    </row>
    <row r="56" ht="24" customHeight="1" s="31">
      <c r="A56" s="60" t="n"/>
      <c r="B56" s="61" t="n"/>
      <c r="C56" s="60" t="n"/>
      <c r="D56" s="60" t="n"/>
      <c r="E56" s="60" t="n"/>
      <c r="F56" s="63" t="n"/>
      <c r="G56" s="62" t="n"/>
      <c r="H56" s="62" t="n"/>
      <c r="I56" s="63" t="n"/>
      <c r="J56" s="62" t="n"/>
      <c r="K56" s="62" t="n"/>
      <c r="L56" s="57">
        <f>IF(OR(A56="",I56="",K56=""),"",I56*K56)</f>
        <v/>
      </c>
      <c r="M56" s="55">
        <f>IF(A56="","",IF(E56="Declined",IF(I56&gt;0,"Unapproved","Clear"),IF(I56&lt;=0,"Clear",IF(H56&lt;=0,"Unapproved",IF(AND(OR(E56="Delivered",E56="Invoiced"),J56&lt;H56),"Unbilled","Clear")))))</f>
        <v/>
      </c>
    </row>
    <row r="57" ht="24" customHeight="1" s="31">
      <c r="A57" s="60" t="n"/>
      <c r="B57" s="61" t="n"/>
      <c r="C57" s="60" t="n"/>
      <c r="D57" s="60" t="n"/>
      <c r="E57" s="60" t="n"/>
      <c r="F57" s="63" t="n"/>
      <c r="G57" s="62" t="n"/>
      <c r="H57" s="62" t="n"/>
      <c r="I57" s="63" t="n"/>
      <c r="J57" s="62" t="n"/>
      <c r="K57" s="62" t="n"/>
      <c r="L57" s="57">
        <f>IF(OR(A57="",I57="",K57=""),"",I57*K57)</f>
        <v/>
      </c>
      <c r="M57" s="55">
        <f>IF(A57="","",IF(E57="Declined",IF(I57&gt;0,"Unapproved","Clear"),IF(I57&lt;=0,"Clear",IF(H57&lt;=0,"Unapproved",IF(AND(OR(E57="Delivered",E57="Invoiced"),J57&lt;H57),"Unbilled","Clear")))))</f>
        <v/>
      </c>
    </row>
    <row r="58" ht="24" customHeight="1" s="31">
      <c r="A58" s="60" t="n"/>
      <c r="B58" s="61" t="n"/>
      <c r="C58" s="60" t="n"/>
      <c r="D58" s="60" t="n"/>
      <c r="E58" s="60" t="n"/>
      <c r="F58" s="63" t="n"/>
      <c r="G58" s="62" t="n"/>
      <c r="H58" s="62" t="n"/>
      <c r="I58" s="63" t="n"/>
      <c r="J58" s="62" t="n"/>
      <c r="K58" s="62" t="n"/>
      <c r="L58" s="57">
        <f>IF(OR(A58="",I58="",K58=""),"",I58*K58)</f>
        <v/>
      </c>
      <c r="M58" s="55">
        <f>IF(A58="","",IF(E58="Declined",IF(I58&gt;0,"Unapproved","Clear"),IF(I58&lt;=0,"Clear",IF(H58&lt;=0,"Unapproved",IF(AND(OR(E58="Delivered",E58="Invoiced"),J58&lt;H58),"Unbilled","Clear")))))</f>
        <v/>
      </c>
    </row>
    <row r="59" ht="24" customHeight="1" s="31">
      <c r="A59" s="60" t="n"/>
      <c r="B59" s="61" t="n"/>
      <c r="C59" s="60" t="n"/>
      <c r="D59" s="60" t="n"/>
      <c r="E59" s="60" t="n"/>
      <c r="F59" s="63" t="n"/>
      <c r="G59" s="62" t="n"/>
      <c r="H59" s="62" t="n"/>
      <c r="I59" s="63" t="n"/>
      <c r="J59" s="62" t="n"/>
      <c r="K59" s="62" t="n"/>
      <c r="L59" s="57">
        <f>IF(OR(A59="",I59="",K59=""),"",I59*K59)</f>
        <v/>
      </c>
      <c r="M59" s="55">
        <f>IF(A59="","",IF(E59="Declined",IF(I59&gt;0,"Unapproved","Clear"),IF(I59&lt;=0,"Clear",IF(H59&lt;=0,"Unapproved",IF(AND(OR(E59="Delivered",E59="Invoiced"),J59&lt;H59),"Unbilled","Clear")))))</f>
        <v/>
      </c>
    </row>
    <row r="60" ht="24" customHeight="1" s="31">
      <c r="A60" s="60" t="n"/>
      <c r="B60" s="61" t="n"/>
      <c r="C60" s="60" t="n"/>
      <c r="D60" s="60" t="n"/>
      <c r="E60" s="60" t="n"/>
      <c r="F60" s="63" t="n"/>
      <c r="G60" s="62" t="n"/>
      <c r="H60" s="62" t="n"/>
      <c r="I60" s="63" t="n"/>
      <c r="J60" s="62" t="n"/>
      <c r="K60" s="62" t="n"/>
      <c r="L60" s="57">
        <f>IF(OR(A60="",I60="",K60=""),"",I60*K60)</f>
        <v/>
      </c>
      <c r="M60" s="55">
        <f>IF(A60="","",IF(E60="Declined",IF(I60&gt;0,"Unapproved","Clear"),IF(I60&lt;=0,"Clear",IF(H60&lt;=0,"Unapproved",IF(AND(OR(E60="Delivered",E60="Invoiced"),J60&lt;H60),"Unbilled","Clear")))))</f>
        <v/>
      </c>
    </row>
    <row r="61" ht="24" customHeight="1" s="31">
      <c r="A61" s="60" t="n"/>
      <c r="B61" s="61" t="n"/>
      <c r="C61" s="60" t="n"/>
      <c r="D61" s="60" t="n"/>
      <c r="E61" s="60" t="n"/>
      <c r="F61" s="63" t="n"/>
      <c r="G61" s="62" t="n"/>
      <c r="H61" s="62" t="n"/>
      <c r="I61" s="63" t="n"/>
      <c r="J61" s="62" t="n"/>
      <c r="K61" s="62" t="n"/>
      <c r="L61" s="57">
        <f>IF(OR(A61="",I61="",K61=""),"",I61*K61)</f>
        <v/>
      </c>
      <c r="M61" s="55">
        <f>IF(A61="","",IF(E61="Declined",IF(I61&gt;0,"Unapproved","Clear"),IF(I61&lt;=0,"Clear",IF(H61&lt;=0,"Unapproved",IF(AND(OR(E61="Delivered",E61="Invoiced"),J61&lt;H61),"Unbilled","Clear")))))</f>
        <v/>
      </c>
    </row>
    <row r="62" ht="24" customHeight="1" s="31">
      <c r="A62" s="60" t="n"/>
      <c r="B62" s="61" t="n"/>
      <c r="C62" s="60" t="n"/>
      <c r="D62" s="60" t="n"/>
      <c r="E62" s="60" t="n"/>
      <c r="F62" s="63" t="n"/>
      <c r="G62" s="62" t="n"/>
      <c r="H62" s="62" t="n"/>
      <c r="I62" s="63" t="n"/>
      <c r="J62" s="62" t="n"/>
      <c r="K62" s="62" t="n"/>
      <c r="L62" s="57">
        <f>IF(OR(A62="",I62="",K62=""),"",I62*K62)</f>
        <v/>
      </c>
      <c r="M62" s="55">
        <f>IF(A62="","",IF(E62="Declined",IF(I62&gt;0,"Unapproved","Clear"),IF(I62&lt;=0,"Clear",IF(H62&lt;=0,"Unapproved",IF(AND(OR(E62="Delivered",E62="Invoiced"),J62&lt;H62),"Unbilled","Clear")))))</f>
        <v/>
      </c>
    </row>
    <row r="63" ht="24" customHeight="1" s="31">
      <c r="A63" s="60" t="n"/>
      <c r="B63" s="61" t="n"/>
      <c r="C63" s="60" t="n"/>
      <c r="D63" s="60" t="n"/>
      <c r="E63" s="60" t="n"/>
      <c r="F63" s="63" t="n"/>
      <c r="G63" s="62" t="n"/>
      <c r="H63" s="62" t="n"/>
      <c r="I63" s="63" t="n"/>
      <c r="J63" s="62" t="n"/>
      <c r="K63" s="62" t="n"/>
      <c r="L63" s="57">
        <f>IF(OR(A63="",I63="",K63=""),"",I63*K63)</f>
        <v/>
      </c>
      <c r="M63" s="55">
        <f>IF(A63="","",IF(E63="Declined",IF(I63&gt;0,"Unapproved","Clear"),IF(I63&lt;=0,"Clear",IF(H63&lt;=0,"Unapproved",IF(AND(OR(E63="Delivered",E63="Invoiced"),J63&lt;H63),"Unbilled","Clear")))))</f>
        <v/>
      </c>
    </row>
    <row r="64" ht="24" customHeight="1" s="31">
      <c r="A64" s="60" t="n"/>
      <c r="B64" s="61" t="n"/>
      <c r="C64" s="60" t="n"/>
      <c r="D64" s="60" t="n"/>
      <c r="E64" s="60" t="n"/>
      <c r="F64" s="63" t="n"/>
      <c r="G64" s="62" t="n"/>
      <c r="H64" s="62" t="n"/>
      <c r="I64" s="63" t="n"/>
      <c r="J64" s="62" t="n"/>
      <c r="K64" s="62" t="n"/>
      <c r="L64" s="57">
        <f>IF(OR(A64="",I64="",K64=""),"",I64*K64)</f>
        <v/>
      </c>
      <c r="M64" s="55">
        <f>IF(A64="","",IF(E64="Declined",IF(I64&gt;0,"Unapproved","Clear"),IF(I64&lt;=0,"Clear",IF(H64&lt;=0,"Unapproved",IF(AND(OR(E64="Delivered",E64="Invoiced"),J64&lt;H64),"Unbilled","Clear")))))</f>
        <v/>
      </c>
    </row>
    <row r="65" ht="24" customHeight="1" s="31">
      <c r="A65" s="60" t="n"/>
      <c r="B65" s="61" t="n"/>
      <c r="C65" s="60" t="n"/>
      <c r="D65" s="60" t="n"/>
      <c r="E65" s="60" t="n"/>
      <c r="F65" s="63" t="n"/>
      <c r="G65" s="62" t="n"/>
      <c r="H65" s="62" t="n"/>
      <c r="I65" s="63" t="n"/>
      <c r="J65" s="62" t="n"/>
      <c r="K65" s="62" t="n"/>
      <c r="L65" s="57">
        <f>IF(OR(A65="",I65="",K65=""),"",I65*K65)</f>
        <v/>
      </c>
      <c r="M65" s="55">
        <f>IF(A65="","",IF(E65="Declined",IF(I65&gt;0,"Unapproved","Clear"),IF(I65&lt;=0,"Clear",IF(H65&lt;=0,"Unapproved",IF(AND(OR(E65="Delivered",E65="Invoiced"),J65&lt;H65),"Unbilled","Clear")))))</f>
        <v/>
      </c>
    </row>
    <row r="66" ht="24" customHeight="1" s="31">
      <c r="A66" s="60" t="n"/>
      <c r="B66" s="61" t="n"/>
      <c r="C66" s="60" t="n"/>
      <c r="D66" s="60" t="n"/>
      <c r="E66" s="60" t="n"/>
      <c r="F66" s="63" t="n"/>
      <c r="G66" s="62" t="n"/>
      <c r="H66" s="62" t="n"/>
      <c r="I66" s="63" t="n"/>
      <c r="J66" s="62" t="n"/>
      <c r="K66" s="62" t="n"/>
      <c r="L66" s="57">
        <f>IF(OR(A66="",I66="",K66=""),"",I66*K66)</f>
        <v/>
      </c>
      <c r="M66" s="55">
        <f>IF(A66="","",IF(E66="Declined",IF(I66&gt;0,"Unapproved","Clear"),IF(I66&lt;=0,"Clear",IF(H66&lt;=0,"Unapproved",IF(AND(OR(E66="Delivered",E66="Invoiced"),J66&lt;H66),"Unbilled","Clear")))))</f>
        <v/>
      </c>
    </row>
    <row r="67" ht="24" customHeight="1" s="31">
      <c r="A67" s="60" t="n"/>
      <c r="B67" s="61" t="n"/>
      <c r="C67" s="60" t="n"/>
      <c r="D67" s="60" t="n"/>
      <c r="E67" s="60" t="n"/>
      <c r="F67" s="63" t="n"/>
      <c r="G67" s="62" t="n"/>
      <c r="H67" s="62" t="n"/>
      <c r="I67" s="63" t="n"/>
      <c r="J67" s="62" t="n"/>
      <c r="K67" s="62" t="n"/>
      <c r="L67" s="57">
        <f>IF(OR(A67="",I67="",K67=""),"",I67*K67)</f>
        <v/>
      </c>
      <c r="M67" s="55">
        <f>IF(A67="","",IF(E67="Declined",IF(I67&gt;0,"Unapproved","Clear"),IF(I67&lt;=0,"Clear",IF(H67&lt;=0,"Unapproved",IF(AND(OR(E67="Delivered",E67="Invoiced"),J67&lt;H67),"Unbilled","Clear")))))</f>
        <v/>
      </c>
    </row>
    <row r="68" ht="24" customHeight="1" s="31">
      <c r="A68" s="60" t="n"/>
      <c r="B68" s="61" t="n"/>
      <c r="C68" s="60" t="n"/>
      <c r="D68" s="60" t="n"/>
      <c r="E68" s="60" t="n"/>
      <c r="F68" s="63" t="n"/>
      <c r="G68" s="62" t="n"/>
      <c r="H68" s="62" t="n"/>
      <c r="I68" s="63" t="n"/>
      <c r="J68" s="62" t="n"/>
      <c r="K68" s="62" t="n"/>
      <c r="L68" s="57">
        <f>IF(OR(A68="",I68="",K68=""),"",I68*K68)</f>
        <v/>
      </c>
      <c r="M68" s="55">
        <f>IF(A68="","",IF(E68="Declined",IF(I68&gt;0,"Unapproved","Clear"),IF(I68&lt;=0,"Clear",IF(H68&lt;=0,"Unapproved",IF(AND(OR(E68="Delivered",E68="Invoiced"),J68&lt;H68),"Unbilled","Clear")))))</f>
        <v/>
      </c>
    </row>
    <row r="69" ht="24" customHeight="1" s="31">
      <c r="A69" s="60" t="n"/>
      <c r="B69" s="61" t="n"/>
      <c r="C69" s="60" t="n"/>
      <c r="D69" s="60" t="n"/>
      <c r="E69" s="60" t="n"/>
      <c r="F69" s="63" t="n"/>
      <c r="G69" s="62" t="n"/>
      <c r="H69" s="62" t="n"/>
      <c r="I69" s="63" t="n"/>
      <c r="J69" s="62" t="n"/>
      <c r="K69" s="62" t="n"/>
      <c r="L69" s="57">
        <f>IF(OR(A69="",I69="",K69=""),"",I69*K69)</f>
        <v/>
      </c>
      <c r="M69" s="55">
        <f>IF(A69="","",IF(E69="Declined",IF(I69&gt;0,"Unapproved","Clear"),IF(I69&lt;=0,"Clear",IF(H69&lt;=0,"Unapproved",IF(AND(OR(E69="Delivered",E69="Invoiced"),J69&lt;H69),"Unbilled","Clear")))))</f>
        <v/>
      </c>
    </row>
    <row r="70" ht="24" customHeight="1" s="31">
      <c r="A70" s="60" t="n"/>
      <c r="B70" s="61" t="n"/>
      <c r="C70" s="60" t="n"/>
      <c r="D70" s="60" t="n"/>
      <c r="E70" s="60" t="n"/>
      <c r="F70" s="63" t="n"/>
      <c r="G70" s="62" t="n"/>
      <c r="H70" s="62" t="n"/>
      <c r="I70" s="63" t="n"/>
      <c r="J70" s="62" t="n"/>
      <c r="K70" s="62" t="n"/>
      <c r="L70" s="57">
        <f>IF(OR(A70="",I70="",K70=""),"",I70*K70)</f>
        <v/>
      </c>
      <c r="M70" s="55">
        <f>IF(A70="","",IF(E70="Declined",IF(I70&gt;0,"Unapproved","Clear"),IF(I70&lt;=0,"Clear",IF(H70&lt;=0,"Unapproved",IF(AND(OR(E70="Delivered",E70="Invoiced"),J70&lt;H70),"Unbilled","Clear")))))</f>
        <v/>
      </c>
    </row>
    <row r="71" ht="24" customHeight="1" s="31">
      <c r="A71" s="60" t="n"/>
      <c r="B71" s="61" t="n"/>
      <c r="C71" s="60" t="n"/>
      <c r="D71" s="60" t="n"/>
      <c r="E71" s="60" t="n"/>
      <c r="F71" s="63" t="n"/>
      <c r="G71" s="62" t="n"/>
      <c r="H71" s="62" t="n"/>
      <c r="I71" s="63" t="n"/>
      <c r="J71" s="62" t="n"/>
      <c r="K71" s="62" t="n"/>
      <c r="L71" s="57">
        <f>IF(OR(A71="",I71="",K71=""),"",I71*K71)</f>
        <v/>
      </c>
      <c r="M71" s="55">
        <f>IF(A71="","",IF(E71="Declined",IF(I71&gt;0,"Unapproved","Clear"),IF(I71&lt;=0,"Clear",IF(H71&lt;=0,"Unapproved",IF(AND(OR(E71="Delivered",E71="Invoiced"),J71&lt;H71),"Unbilled","Clear")))))</f>
        <v/>
      </c>
    </row>
    <row r="72" ht="24" customHeight="1" s="31">
      <c r="A72" s="60" t="n"/>
      <c r="B72" s="61" t="n"/>
      <c r="C72" s="60" t="n"/>
      <c r="D72" s="60" t="n"/>
      <c r="E72" s="60" t="n"/>
      <c r="F72" s="63" t="n"/>
      <c r="G72" s="62" t="n"/>
      <c r="H72" s="62" t="n"/>
      <c r="I72" s="63" t="n"/>
      <c r="J72" s="62" t="n"/>
      <c r="K72" s="62" t="n"/>
      <c r="L72" s="57">
        <f>IF(OR(A72="",I72="",K72=""),"",I72*K72)</f>
        <v/>
      </c>
      <c r="M72" s="55">
        <f>IF(A72="","",IF(E72="Declined",IF(I72&gt;0,"Unapproved","Clear"),IF(I72&lt;=0,"Clear",IF(H72&lt;=0,"Unapproved",IF(AND(OR(E72="Delivered",E72="Invoiced"),J72&lt;H72),"Unbilled","Clear")))))</f>
        <v/>
      </c>
    </row>
    <row r="73" ht="24" customHeight="1" s="31">
      <c r="A73" s="60" t="n"/>
      <c r="B73" s="61" t="n"/>
      <c r="C73" s="60" t="n"/>
      <c r="D73" s="60" t="n"/>
      <c r="E73" s="60" t="n"/>
      <c r="F73" s="63" t="n"/>
      <c r="G73" s="62" t="n"/>
      <c r="H73" s="62" t="n"/>
      <c r="I73" s="63" t="n"/>
      <c r="J73" s="62" t="n"/>
      <c r="K73" s="62" t="n"/>
      <c r="L73" s="57">
        <f>IF(OR(A73="",I73="",K73=""),"",I73*K73)</f>
        <v/>
      </c>
      <c r="M73" s="55">
        <f>IF(A73="","",IF(E73="Declined",IF(I73&gt;0,"Unapproved","Clear"),IF(I73&lt;=0,"Clear",IF(H73&lt;=0,"Unapproved",IF(AND(OR(E73="Delivered",E73="Invoiced"),J73&lt;H73),"Unbilled","Clear")))))</f>
        <v/>
      </c>
    </row>
    <row r="74" ht="24" customHeight="1" s="31">
      <c r="A74" s="60" t="n"/>
      <c r="B74" s="61" t="n"/>
      <c r="C74" s="60" t="n"/>
      <c r="D74" s="60" t="n"/>
      <c r="E74" s="60" t="n"/>
      <c r="F74" s="63" t="n"/>
      <c r="G74" s="62" t="n"/>
      <c r="H74" s="62" t="n"/>
      <c r="I74" s="63" t="n"/>
      <c r="J74" s="62" t="n"/>
      <c r="K74" s="62" t="n"/>
      <c r="L74" s="57">
        <f>IF(OR(A74="",I74="",K74=""),"",I74*K74)</f>
        <v/>
      </c>
      <c r="M74" s="55">
        <f>IF(A74="","",IF(E74="Declined",IF(I74&gt;0,"Unapproved","Clear"),IF(I74&lt;=0,"Clear",IF(H74&lt;=0,"Unapproved",IF(AND(OR(E74="Delivered",E74="Invoiced"),J74&lt;H74),"Unbilled","Clear")))))</f>
        <v/>
      </c>
    </row>
    <row r="75" ht="24" customHeight="1" s="31">
      <c r="A75" s="60" t="n"/>
      <c r="B75" s="61" t="n"/>
      <c r="C75" s="60" t="n"/>
      <c r="D75" s="60" t="n"/>
      <c r="E75" s="60" t="n"/>
      <c r="F75" s="63" t="n"/>
      <c r="G75" s="62" t="n"/>
      <c r="H75" s="62" t="n"/>
      <c r="I75" s="63" t="n"/>
      <c r="J75" s="62" t="n"/>
      <c r="K75" s="62" t="n"/>
      <c r="L75" s="57">
        <f>IF(OR(A75="",I75="",K75=""),"",I75*K75)</f>
        <v/>
      </c>
      <c r="M75" s="55">
        <f>IF(A75="","",IF(E75="Declined",IF(I75&gt;0,"Unapproved","Clear"),IF(I75&lt;=0,"Clear",IF(H75&lt;=0,"Unapproved",IF(AND(OR(E75="Delivered",E75="Invoiced"),J75&lt;H75),"Unbilled","Clear")))))</f>
        <v/>
      </c>
    </row>
    <row r="76" ht="24" customHeight="1" s="31">
      <c r="A76" s="60" t="n"/>
      <c r="B76" s="61" t="n"/>
      <c r="C76" s="60" t="n"/>
      <c r="D76" s="60" t="n"/>
      <c r="E76" s="60" t="n"/>
      <c r="F76" s="63" t="n"/>
      <c r="G76" s="62" t="n"/>
      <c r="H76" s="62" t="n"/>
      <c r="I76" s="63" t="n"/>
      <c r="J76" s="62" t="n"/>
      <c r="K76" s="62" t="n"/>
      <c r="L76" s="57">
        <f>IF(OR(A76="",I76="",K76=""),"",I76*K76)</f>
        <v/>
      </c>
      <c r="M76" s="55">
        <f>IF(A76="","",IF(E76="Declined",IF(I76&gt;0,"Unapproved","Clear"),IF(I76&lt;=0,"Clear",IF(H76&lt;=0,"Unapproved",IF(AND(OR(E76="Delivered",E76="Invoiced"),J76&lt;H76),"Unbilled","Clear")))))</f>
        <v/>
      </c>
    </row>
    <row r="77" ht="24" customHeight="1" s="31">
      <c r="A77" s="60" t="n"/>
      <c r="B77" s="61" t="n"/>
      <c r="C77" s="60" t="n"/>
      <c r="D77" s="60" t="n"/>
      <c r="E77" s="60" t="n"/>
      <c r="F77" s="63" t="n"/>
      <c r="G77" s="62" t="n"/>
      <c r="H77" s="62" t="n"/>
      <c r="I77" s="63" t="n"/>
      <c r="J77" s="62" t="n"/>
      <c r="K77" s="62" t="n"/>
      <c r="L77" s="57">
        <f>IF(OR(A77="",I77="",K77=""),"",I77*K77)</f>
        <v/>
      </c>
      <c r="M77" s="55">
        <f>IF(A77="","",IF(E77="Declined",IF(I77&gt;0,"Unapproved","Clear"),IF(I77&lt;=0,"Clear",IF(H77&lt;=0,"Unapproved",IF(AND(OR(E77="Delivered",E77="Invoiced"),J77&lt;H77),"Unbilled","Clear")))))</f>
        <v/>
      </c>
    </row>
    <row r="78" ht="24" customHeight="1" s="31">
      <c r="A78" s="60" t="n"/>
      <c r="B78" s="61" t="n"/>
      <c r="C78" s="60" t="n"/>
      <c r="D78" s="60" t="n"/>
      <c r="E78" s="60" t="n"/>
      <c r="F78" s="63" t="n"/>
      <c r="G78" s="62" t="n"/>
      <c r="H78" s="62" t="n"/>
      <c r="I78" s="63" t="n"/>
      <c r="J78" s="62" t="n"/>
      <c r="K78" s="62" t="n"/>
      <c r="L78" s="57">
        <f>IF(OR(A78="",I78="",K78=""),"",I78*K78)</f>
        <v/>
      </c>
      <c r="M78" s="55">
        <f>IF(A78="","",IF(E78="Declined",IF(I78&gt;0,"Unapproved","Clear"),IF(I78&lt;=0,"Clear",IF(H78&lt;=0,"Unapproved",IF(AND(OR(E78="Delivered",E78="Invoiced"),J78&lt;H78),"Unbilled","Clear")))))</f>
        <v/>
      </c>
    </row>
    <row r="79" ht="24" customHeight="1" s="31">
      <c r="A79" s="60" t="n"/>
      <c r="B79" s="61" t="n"/>
      <c r="C79" s="60" t="n"/>
      <c r="D79" s="60" t="n"/>
      <c r="E79" s="60" t="n"/>
      <c r="F79" s="63" t="n"/>
      <c r="G79" s="62" t="n"/>
      <c r="H79" s="62" t="n"/>
      <c r="I79" s="63" t="n"/>
      <c r="J79" s="62" t="n"/>
      <c r="K79" s="62" t="n"/>
      <c r="L79" s="57">
        <f>IF(OR(A79="",I79="",K79=""),"",I79*K79)</f>
        <v/>
      </c>
      <c r="M79" s="55">
        <f>IF(A79="","",IF(E79="Declined",IF(I79&gt;0,"Unapproved","Clear"),IF(I79&lt;=0,"Clear",IF(H79&lt;=0,"Unapproved",IF(AND(OR(E79="Delivered",E79="Invoiced"),J79&lt;H79),"Unbilled","Clear")))))</f>
        <v/>
      </c>
    </row>
    <row r="80" ht="24" customHeight="1" s="31">
      <c r="A80" s="60" t="n"/>
      <c r="B80" s="61" t="n"/>
      <c r="C80" s="60" t="n"/>
      <c r="D80" s="60" t="n"/>
      <c r="E80" s="60" t="n"/>
      <c r="F80" s="63" t="n"/>
      <c r="G80" s="62" t="n"/>
      <c r="H80" s="62" t="n"/>
      <c r="I80" s="63" t="n"/>
      <c r="J80" s="62" t="n"/>
      <c r="K80" s="62" t="n"/>
      <c r="L80" s="57">
        <f>IF(OR(A80="",I80="",K80=""),"",I80*K80)</f>
        <v/>
      </c>
      <c r="M80" s="55">
        <f>IF(A80="","",IF(E80="Declined",IF(I80&gt;0,"Unapproved","Clear"),IF(I80&lt;=0,"Clear",IF(H80&lt;=0,"Unapproved",IF(AND(OR(E80="Delivered",E80="Invoiced"),J80&lt;H80),"Unbilled","Clear")))))</f>
        <v/>
      </c>
    </row>
    <row r="81" ht="24" customHeight="1" s="31">
      <c r="A81" s="60" t="n"/>
      <c r="B81" s="61" t="n"/>
      <c r="C81" s="60" t="n"/>
      <c r="D81" s="60" t="n"/>
      <c r="E81" s="60" t="n"/>
      <c r="F81" s="63" t="n"/>
      <c r="G81" s="62" t="n"/>
      <c r="H81" s="62" t="n"/>
      <c r="I81" s="63" t="n"/>
      <c r="J81" s="62" t="n"/>
      <c r="K81" s="62" t="n"/>
      <c r="L81" s="57">
        <f>IF(OR(A81="",I81="",K81=""),"",I81*K81)</f>
        <v/>
      </c>
      <c r="M81" s="55">
        <f>IF(A81="","",IF(E81="Declined",IF(I81&gt;0,"Unapproved","Clear"),IF(I81&lt;=0,"Clear",IF(H81&lt;=0,"Unapproved",IF(AND(OR(E81="Delivered",E81="Invoiced"),J81&lt;H81),"Unbilled","Clear")))))</f>
        <v/>
      </c>
    </row>
    <row r="82" ht="24" customHeight="1" s="31">
      <c r="A82" s="60" t="n"/>
      <c r="B82" s="61" t="n"/>
      <c r="C82" s="60" t="n"/>
      <c r="D82" s="60" t="n"/>
      <c r="E82" s="60" t="n"/>
      <c r="F82" s="63" t="n"/>
      <c r="G82" s="62" t="n"/>
      <c r="H82" s="62" t="n"/>
      <c r="I82" s="63" t="n"/>
      <c r="J82" s="62" t="n"/>
      <c r="K82" s="62" t="n"/>
      <c r="L82" s="57">
        <f>IF(OR(A82="",I82="",K82=""),"",I82*K82)</f>
        <v/>
      </c>
      <c r="M82" s="55">
        <f>IF(A82="","",IF(E82="Declined",IF(I82&gt;0,"Unapproved","Clear"),IF(I82&lt;=0,"Clear",IF(H82&lt;=0,"Unapproved",IF(AND(OR(E82="Delivered",E82="Invoiced"),J82&lt;H82),"Unbilled","Clear")))))</f>
        <v/>
      </c>
    </row>
    <row r="83" ht="24" customHeight="1" s="31">
      <c r="A83" s="60" t="n"/>
      <c r="B83" s="61" t="n"/>
      <c r="C83" s="60" t="n"/>
      <c r="D83" s="60" t="n"/>
      <c r="E83" s="60" t="n"/>
      <c r="F83" s="63" t="n"/>
      <c r="G83" s="62" t="n"/>
      <c r="H83" s="62" t="n"/>
      <c r="I83" s="63" t="n"/>
      <c r="J83" s="62" t="n"/>
      <c r="K83" s="62" t="n"/>
      <c r="L83" s="57">
        <f>IF(OR(A83="",I83="",K83=""),"",I83*K83)</f>
        <v/>
      </c>
      <c r="M83" s="55">
        <f>IF(A83="","",IF(E83="Declined",IF(I83&gt;0,"Unapproved","Clear"),IF(I83&lt;=0,"Clear",IF(H83&lt;=0,"Unapproved",IF(AND(OR(E83="Delivered",E83="Invoiced"),J83&lt;H83),"Unbilled","Clear")))))</f>
        <v/>
      </c>
    </row>
    <row r="84" ht="24" customHeight="1" s="31">
      <c r="A84" s="60" t="n"/>
      <c r="B84" s="61" t="n"/>
      <c r="C84" s="60" t="n"/>
      <c r="D84" s="60" t="n"/>
      <c r="E84" s="60" t="n"/>
      <c r="F84" s="63" t="n"/>
      <c r="G84" s="62" t="n"/>
      <c r="H84" s="62" t="n"/>
      <c r="I84" s="63" t="n"/>
      <c r="J84" s="62" t="n"/>
      <c r="K84" s="62" t="n"/>
      <c r="L84" s="57">
        <f>IF(OR(A84="",I84="",K84=""),"",I84*K84)</f>
        <v/>
      </c>
      <c r="M84" s="55">
        <f>IF(A84="","",IF(E84="Declined",IF(I84&gt;0,"Unapproved","Clear"),IF(I84&lt;=0,"Clear",IF(H84&lt;=0,"Unapproved",IF(AND(OR(E84="Delivered",E84="Invoiced"),J84&lt;H84),"Unbilled","Clear")))))</f>
        <v/>
      </c>
    </row>
    <row r="85" ht="24" customHeight="1" s="31">
      <c r="A85" s="60" t="n"/>
      <c r="B85" s="61" t="n"/>
      <c r="C85" s="60" t="n"/>
      <c r="D85" s="60" t="n"/>
      <c r="E85" s="60" t="n"/>
      <c r="F85" s="63" t="n"/>
      <c r="G85" s="62" t="n"/>
      <c r="H85" s="62" t="n"/>
      <c r="I85" s="63" t="n"/>
      <c r="J85" s="62" t="n"/>
      <c r="K85" s="62" t="n"/>
      <c r="L85" s="57">
        <f>IF(OR(A85="",I85="",K85=""),"",I85*K85)</f>
        <v/>
      </c>
      <c r="M85" s="55">
        <f>IF(A85="","",IF(E85="Declined",IF(I85&gt;0,"Unapproved","Clear"),IF(I85&lt;=0,"Clear",IF(H85&lt;=0,"Unapproved",IF(AND(OR(E85="Delivered",E85="Invoiced"),J85&lt;H85),"Unbilled","Clear")))))</f>
        <v/>
      </c>
    </row>
    <row r="86" ht="24" customHeight="1" s="31">
      <c r="A86" s="60" t="n"/>
      <c r="B86" s="61" t="n"/>
      <c r="C86" s="60" t="n"/>
      <c r="D86" s="60" t="n"/>
      <c r="E86" s="60" t="n"/>
      <c r="F86" s="63" t="n"/>
      <c r="G86" s="62" t="n"/>
      <c r="H86" s="62" t="n"/>
      <c r="I86" s="63" t="n"/>
      <c r="J86" s="62" t="n"/>
      <c r="K86" s="62" t="n"/>
      <c r="L86" s="57">
        <f>IF(OR(A86="",I86="",K86=""),"",I86*K86)</f>
        <v/>
      </c>
      <c r="M86" s="55">
        <f>IF(A86="","",IF(E86="Declined",IF(I86&gt;0,"Unapproved","Clear"),IF(I86&lt;=0,"Clear",IF(H86&lt;=0,"Unapproved",IF(AND(OR(E86="Delivered",E86="Invoiced"),J86&lt;H86),"Unbilled","Clear")))))</f>
        <v/>
      </c>
    </row>
    <row r="87" ht="24" customHeight="1" s="31">
      <c r="A87" s="60" t="n"/>
      <c r="B87" s="61" t="n"/>
      <c r="C87" s="60" t="n"/>
      <c r="D87" s="60" t="n"/>
      <c r="E87" s="60" t="n"/>
      <c r="F87" s="63" t="n"/>
      <c r="G87" s="62" t="n"/>
      <c r="H87" s="62" t="n"/>
      <c r="I87" s="63" t="n"/>
      <c r="J87" s="62" t="n"/>
      <c r="K87" s="62" t="n"/>
      <c r="L87" s="57">
        <f>IF(OR(A87="",I87="",K87=""),"",I87*K87)</f>
        <v/>
      </c>
      <c r="M87" s="55">
        <f>IF(A87="","",IF(E87="Declined",IF(I87&gt;0,"Unapproved","Clear"),IF(I87&lt;=0,"Clear",IF(H87&lt;=0,"Unapproved",IF(AND(OR(E87="Delivered",E87="Invoiced"),J87&lt;H87),"Unbilled","Clear")))))</f>
        <v/>
      </c>
    </row>
    <row r="88" ht="24" customHeight="1" s="31">
      <c r="A88" s="60" t="n"/>
      <c r="B88" s="61" t="n"/>
      <c r="C88" s="60" t="n"/>
      <c r="D88" s="60" t="n"/>
      <c r="E88" s="60" t="n"/>
      <c r="F88" s="63" t="n"/>
      <c r="G88" s="62" t="n"/>
      <c r="H88" s="62" t="n"/>
      <c r="I88" s="63" t="n"/>
      <c r="J88" s="62" t="n"/>
      <c r="K88" s="62" t="n"/>
      <c r="L88" s="57">
        <f>IF(OR(A88="",I88="",K88=""),"",I88*K88)</f>
        <v/>
      </c>
      <c r="M88" s="55">
        <f>IF(A88="","",IF(E88="Declined",IF(I88&gt;0,"Unapproved","Clear"),IF(I88&lt;=0,"Clear",IF(H88&lt;=0,"Unapproved",IF(AND(OR(E88="Delivered",E88="Invoiced"),J88&lt;H88),"Unbilled","Clear")))))</f>
        <v/>
      </c>
    </row>
    <row r="89" ht="24" customHeight="1" s="31">
      <c r="A89" s="60" t="n"/>
      <c r="B89" s="61" t="n"/>
      <c r="C89" s="60" t="n"/>
      <c r="D89" s="60" t="n"/>
      <c r="E89" s="60" t="n"/>
      <c r="F89" s="63" t="n"/>
      <c r="G89" s="62" t="n"/>
      <c r="H89" s="62" t="n"/>
      <c r="I89" s="63" t="n"/>
      <c r="J89" s="62" t="n"/>
      <c r="K89" s="62" t="n"/>
      <c r="L89" s="57">
        <f>IF(OR(A89="",I89="",K89=""),"",I89*K89)</f>
        <v/>
      </c>
      <c r="M89" s="55">
        <f>IF(A89="","",IF(E89="Declined",IF(I89&gt;0,"Unapproved","Clear"),IF(I89&lt;=0,"Clear",IF(H89&lt;=0,"Unapproved",IF(AND(OR(E89="Delivered",E89="Invoiced"),J89&lt;H89),"Unbilled","Clear")))))</f>
        <v/>
      </c>
    </row>
    <row r="90" ht="24" customHeight="1" s="31">
      <c r="A90" s="60" t="n"/>
      <c r="B90" s="61" t="n"/>
      <c r="C90" s="60" t="n"/>
      <c r="D90" s="60" t="n"/>
      <c r="E90" s="60" t="n"/>
      <c r="F90" s="63" t="n"/>
      <c r="G90" s="62" t="n"/>
      <c r="H90" s="62" t="n"/>
      <c r="I90" s="63" t="n"/>
      <c r="J90" s="62" t="n"/>
      <c r="K90" s="62" t="n"/>
      <c r="L90" s="57">
        <f>IF(OR(A90="",I90="",K90=""),"",I90*K90)</f>
        <v/>
      </c>
      <c r="M90" s="55">
        <f>IF(A90="","",IF(E90="Declined",IF(I90&gt;0,"Unapproved","Clear"),IF(I90&lt;=0,"Clear",IF(H90&lt;=0,"Unapproved",IF(AND(OR(E90="Delivered",E90="Invoiced"),J90&lt;H90),"Unbilled","Clear")))))</f>
        <v/>
      </c>
    </row>
    <row r="91" ht="24" customHeight="1" s="31">
      <c r="A91" s="60" t="n"/>
      <c r="B91" s="61" t="n"/>
      <c r="C91" s="60" t="n"/>
      <c r="D91" s="60" t="n"/>
      <c r="E91" s="60" t="n"/>
      <c r="F91" s="63" t="n"/>
      <c r="G91" s="62" t="n"/>
      <c r="H91" s="62" t="n"/>
      <c r="I91" s="63" t="n"/>
      <c r="J91" s="62" t="n"/>
      <c r="K91" s="62" t="n"/>
      <c r="L91" s="57">
        <f>IF(OR(A91="",I91="",K91=""),"",I91*K91)</f>
        <v/>
      </c>
      <c r="M91" s="55">
        <f>IF(A91="","",IF(E91="Declined",IF(I91&gt;0,"Unapproved","Clear"),IF(I91&lt;=0,"Clear",IF(H91&lt;=0,"Unapproved",IF(AND(OR(E91="Delivered",E91="Invoiced"),J91&lt;H91),"Unbilled","Clear")))))</f>
        <v/>
      </c>
    </row>
    <row r="92" ht="24" customHeight="1" s="31">
      <c r="A92" s="60" t="n"/>
      <c r="B92" s="61" t="n"/>
      <c r="C92" s="60" t="n"/>
      <c r="D92" s="60" t="n"/>
      <c r="E92" s="60" t="n"/>
      <c r="F92" s="63" t="n"/>
      <c r="G92" s="62" t="n"/>
      <c r="H92" s="62" t="n"/>
      <c r="I92" s="63" t="n"/>
      <c r="J92" s="62" t="n"/>
      <c r="K92" s="62" t="n"/>
      <c r="L92" s="57">
        <f>IF(OR(A92="",I92="",K92=""),"",I92*K92)</f>
        <v/>
      </c>
      <c r="M92" s="55">
        <f>IF(A92="","",IF(E92="Declined",IF(I92&gt;0,"Unapproved","Clear"),IF(I92&lt;=0,"Clear",IF(H92&lt;=0,"Unapproved",IF(AND(OR(E92="Delivered",E92="Invoiced"),J92&lt;H92),"Unbilled","Clear")))))</f>
        <v/>
      </c>
    </row>
    <row r="93" ht="24" customHeight="1" s="31">
      <c r="A93" s="60" t="n"/>
      <c r="B93" s="61" t="n"/>
      <c r="C93" s="60" t="n"/>
      <c r="D93" s="60" t="n"/>
      <c r="E93" s="60" t="n"/>
      <c r="F93" s="63" t="n"/>
      <c r="G93" s="62" t="n"/>
      <c r="H93" s="62" t="n"/>
      <c r="I93" s="63" t="n"/>
      <c r="J93" s="62" t="n"/>
      <c r="K93" s="62" t="n"/>
      <c r="L93" s="57">
        <f>IF(OR(A93="",I93="",K93=""),"",I93*K93)</f>
        <v/>
      </c>
      <c r="M93" s="55">
        <f>IF(A93="","",IF(E93="Declined",IF(I93&gt;0,"Unapproved","Clear"),IF(I93&lt;=0,"Clear",IF(H93&lt;=0,"Unapproved",IF(AND(OR(E93="Delivered",E93="Invoiced"),J93&lt;H93),"Unbilled","Clear")))))</f>
        <v/>
      </c>
    </row>
    <row r="94" ht="24" customHeight="1" s="31">
      <c r="A94" s="60" t="n"/>
      <c r="B94" s="61" t="n"/>
      <c r="C94" s="60" t="n"/>
      <c r="D94" s="60" t="n"/>
      <c r="E94" s="60" t="n"/>
      <c r="F94" s="63" t="n"/>
      <c r="G94" s="62" t="n"/>
      <c r="H94" s="62" t="n"/>
      <c r="I94" s="63" t="n"/>
      <c r="J94" s="62" t="n"/>
      <c r="K94" s="62" t="n"/>
      <c r="L94" s="57">
        <f>IF(OR(A94="",I94="",K94=""),"",I94*K94)</f>
        <v/>
      </c>
      <c r="M94" s="55">
        <f>IF(A94="","",IF(E94="Declined",IF(I94&gt;0,"Unapproved","Clear"),IF(I94&lt;=0,"Clear",IF(H94&lt;=0,"Unapproved",IF(AND(OR(E94="Delivered",E94="Invoiced"),J94&lt;H94),"Unbilled","Clear")))))</f>
        <v/>
      </c>
    </row>
    <row r="95" ht="24" customHeight="1" s="31">
      <c r="A95" s="60" t="n"/>
      <c r="B95" s="61" t="n"/>
      <c r="C95" s="60" t="n"/>
      <c r="D95" s="60" t="n"/>
      <c r="E95" s="60" t="n"/>
      <c r="F95" s="63" t="n"/>
      <c r="G95" s="62" t="n"/>
      <c r="H95" s="62" t="n"/>
      <c r="I95" s="63" t="n"/>
      <c r="J95" s="62" t="n"/>
      <c r="K95" s="62" t="n"/>
      <c r="L95" s="57">
        <f>IF(OR(A95="",I95="",K95=""),"",I95*K95)</f>
        <v/>
      </c>
      <c r="M95" s="55">
        <f>IF(A95="","",IF(E95="Declined",IF(I95&gt;0,"Unapproved","Clear"),IF(I95&lt;=0,"Clear",IF(H95&lt;=0,"Unapproved",IF(AND(OR(E95="Delivered",E95="Invoiced"),J95&lt;H95),"Unbilled","Clear")))))</f>
        <v/>
      </c>
    </row>
    <row r="96" ht="24" customHeight="1" s="31">
      <c r="A96" s="60" t="n"/>
      <c r="B96" s="61" t="n"/>
      <c r="C96" s="60" t="n"/>
      <c r="D96" s="60" t="n"/>
      <c r="E96" s="60" t="n"/>
      <c r="F96" s="63" t="n"/>
      <c r="G96" s="62" t="n"/>
      <c r="H96" s="62" t="n"/>
      <c r="I96" s="63" t="n"/>
      <c r="J96" s="62" t="n"/>
      <c r="K96" s="62" t="n"/>
      <c r="L96" s="57">
        <f>IF(OR(A96="",I96="",K96=""),"",I96*K96)</f>
        <v/>
      </c>
      <c r="M96" s="55">
        <f>IF(A96="","",IF(E96="Declined",IF(I96&gt;0,"Unapproved","Clear"),IF(I96&lt;=0,"Clear",IF(H96&lt;=0,"Unapproved",IF(AND(OR(E96="Delivered",E96="Invoiced"),J96&lt;H96),"Unbilled","Clear")))))</f>
        <v/>
      </c>
    </row>
    <row r="97" ht="24" customHeight="1" s="31">
      <c r="A97" s="60" t="n"/>
      <c r="B97" s="61" t="n"/>
      <c r="C97" s="60" t="n"/>
      <c r="D97" s="60" t="n"/>
      <c r="E97" s="60" t="n"/>
      <c r="F97" s="63" t="n"/>
      <c r="G97" s="62" t="n"/>
      <c r="H97" s="62" t="n"/>
      <c r="I97" s="63" t="n"/>
      <c r="J97" s="62" t="n"/>
      <c r="K97" s="62" t="n"/>
      <c r="L97" s="57">
        <f>IF(OR(A97="",I97="",K97=""),"",I97*K97)</f>
        <v/>
      </c>
      <c r="M97" s="55">
        <f>IF(A97="","",IF(E97="Declined",IF(I97&gt;0,"Unapproved","Clear"),IF(I97&lt;=0,"Clear",IF(H97&lt;=0,"Unapproved",IF(AND(OR(E97="Delivered",E97="Invoiced"),J97&lt;H97),"Unbilled","Clear")))))</f>
        <v/>
      </c>
    </row>
    <row r="98" ht="24" customHeight="1" s="31">
      <c r="A98" s="60" t="n"/>
      <c r="B98" s="61" t="n"/>
      <c r="C98" s="60" t="n"/>
      <c r="D98" s="60" t="n"/>
      <c r="E98" s="60" t="n"/>
      <c r="F98" s="63" t="n"/>
      <c r="G98" s="62" t="n"/>
      <c r="H98" s="62" t="n"/>
      <c r="I98" s="63" t="n"/>
      <c r="J98" s="62" t="n"/>
      <c r="K98" s="62" t="n"/>
      <c r="L98" s="57">
        <f>IF(OR(A98="",I98="",K98=""),"",I98*K98)</f>
        <v/>
      </c>
      <c r="M98" s="55">
        <f>IF(A98="","",IF(E98="Declined",IF(I98&gt;0,"Unapproved","Clear"),IF(I98&lt;=0,"Clear",IF(H98&lt;=0,"Unapproved",IF(AND(OR(E98="Delivered",E98="Invoiced"),J98&lt;H98),"Unbilled","Clear")))))</f>
        <v/>
      </c>
    </row>
    <row r="99" ht="24" customHeight="1" s="31">
      <c r="A99" s="60" t="n"/>
      <c r="B99" s="61" t="n"/>
      <c r="C99" s="60" t="n"/>
      <c r="D99" s="60" t="n"/>
      <c r="E99" s="60" t="n"/>
      <c r="F99" s="63" t="n"/>
      <c r="G99" s="62" t="n"/>
      <c r="H99" s="62" t="n"/>
      <c r="I99" s="63" t="n"/>
      <c r="J99" s="62" t="n"/>
      <c r="K99" s="62" t="n"/>
      <c r="L99" s="57">
        <f>IF(OR(A99="",I99="",K99=""),"",I99*K99)</f>
        <v/>
      </c>
      <c r="M99" s="55">
        <f>IF(A99="","",IF(E99="Declined",IF(I99&gt;0,"Unapproved","Clear"),IF(I99&lt;=0,"Clear",IF(H99&lt;=0,"Unapproved",IF(AND(OR(E99="Delivered",E99="Invoiced"),J99&lt;H99),"Unbilled","Clear")))))</f>
        <v/>
      </c>
    </row>
    <row r="100" ht="24" customHeight="1" s="31">
      <c r="A100" s="60" t="n"/>
      <c r="B100" s="61" t="n"/>
      <c r="C100" s="60" t="n"/>
      <c r="D100" s="60" t="n"/>
      <c r="E100" s="60" t="n"/>
      <c r="F100" s="63" t="n"/>
      <c r="G100" s="62" t="n"/>
      <c r="H100" s="62" t="n"/>
      <c r="I100" s="63" t="n"/>
      <c r="J100" s="62" t="n"/>
      <c r="K100" s="62" t="n"/>
      <c r="L100" s="57">
        <f>IF(OR(A100="",I100="",K100=""),"",I100*K100)</f>
        <v/>
      </c>
      <c r="M100" s="55">
        <f>IF(A100="","",IF(E100="Declined",IF(I100&gt;0,"Unapproved","Clear"),IF(I100&lt;=0,"Clear",IF(H100&lt;=0,"Unapproved",IF(AND(OR(E100="Delivered",E100="Invoiced"),J100&lt;H100),"Unbilled","Clear")))))</f>
        <v/>
      </c>
    </row>
    <row r="101" ht="24" customHeight="1" s="31">
      <c r="A101" s="60" t="n"/>
      <c r="B101" s="61" t="n"/>
      <c r="C101" s="60" t="n"/>
      <c r="D101" s="60" t="n"/>
      <c r="E101" s="60" t="n"/>
      <c r="F101" s="63" t="n"/>
      <c r="G101" s="62" t="n"/>
      <c r="H101" s="62" t="n"/>
      <c r="I101" s="63" t="n"/>
      <c r="J101" s="62" t="n"/>
      <c r="K101" s="62" t="n"/>
      <c r="L101" s="57">
        <f>IF(OR(A101="",I101="",K101=""),"",I101*K101)</f>
        <v/>
      </c>
      <c r="M101" s="55">
        <f>IF(A101="","",IF(E101="Declined",IF(I101&gt;0,"Unapproved","Clear"),IF(I101&lt;=0,"Clear",IF(H101&lt;=0,"Unapproved",IF(AND(OR(E101="Delivered",E101="Invoiced"),J101&lt;H101),"Unbilled","Clear")))))</f>
        <v/>
      </c>
    </row>
    <row r="102" ht="24" customHeight="1" s="31">
      <c r="A102" s="60" t="n"/>
      <c r="B102" s="61" t="n"/>
      <c r="C102" s="60" t="n"/>
      <c r="D102" s="60" t="n"/>
      <c r="E102" s="60" t="n"/>
      <c r="F102" s="63" t="n"/>
      <c r="G102" s="62" t="n"/>
      <c r="H102" s="62" t="n"/>
      <c r="I102" s="63" t="n"/>
      <c r="J102" s="62" t="n"/>
      <c r="K102" s="62" t="n"/>
      <c r="L102" s="57">
        <f>IF(OR(A102="",I102="",K102=""),"",I102*K102)</f>
        <v/>
      </c>
      <c r="M102" s="55">
        <f>IF(A102="","",IF(E102="Declined",IF(I102&gt;0,"Unapproved","Clear"),IF(I102&lt;=0,"Clear",IF(H102&lt;=0,"Unapproved",IF(AND(OR(E102="Delivered",E102="Invoiced"),J102&lt;H102),"Unbilled","Clear")))))</f>
        <v/>
      </c>
    </row>
    <row r="103" ht="24" customHeight="1" s="31">
      <c r="A103" s="60" t="n"/>
      <c r="B103" s="61" t="n"/>
      <c r="C103" s="60" t="n"/>
      <c r="D103" s="60" t="n"/>
      <c r="E103" s="60" t="n"/>
      <c r="F103" s="63" t="n"/>
      <c r="G103" s="62" t="n"/>
      <c r="H103" s="62" t="n"/>
      <c r="I103" s="63" t="n"/>
      <c r="J103" s="62" t="n"/>
      <c r="K103" s="62" t="n"/>
      <c r="L103" s="57">
        <f>IF(OR(A103="",I103="",K103=""),"",I103*K103)</f>
        <v/>
      </c>
      <c r="M103" s="55">
        <f>IF(A103="","",IF(E103="Declined",IF(I103&gt;0,"Unapproved","Clear"),IF(I103&lt;=0,"Clear",IF(H103&lt;=0,"Unapproved",IF(AND(OR(E103="Delivered",E103="Invoiced"),J103&lt;H103),"Unbilled","Clear")))))</f>
        <v/>
      </c>
    </row>
    <row r="104" ht="24" customHeight="1" s="31">
      <c r="A104" s="60" t="n"/>
      <c r="B104" s="61" t="n"/>
      <c r="C104" s="60" t="n"/>
      <c r="D104" s="60" t="n"/>
      <c r="E104" s="60" t="n"/>
      <c r="F104" s="63" t="n"/>
      <c r="G104" s="62" t="n"/>
      <c r="H104" s="62" t="n"/>
      <c r="I104" s="63" t="n"/>
      <c r="J104" s="62" t="n"/>
      <c r="K104" s="62" t="n"/>
      <c r="L104" s="57">
        <f>IF(OR(A104="",I104="",K104=""),"",I104*K104)</f>
        <v/>
      </c>
      <c r="M104" s="55">
        <f>IF(A104="","",IF(E104="Declined",IF(I104&gt;0,"Unapproved","Clear"),IF(I104&lt;=0,"Clear",IF(H104&lt;=0,"Unapproved",IF(AND(OR(E104="Delivered",E104="Invoiced"),J104&lt;H104),"Unbilled","Clear")))))</f>
        <v/>
      </c>
    </row>
    <row r="105" ht="24" customHeight="1" s="31">
      <c r="A105" s="60" t="n"/>
      <c r="B105" s="61" t="n"/>
      <c r="C105" s="60" t="n"/>
      <c r="D105" s="60" t="n"/>
      <c r="E105" s="60" t="n"/>
      <c r="F105" s="63" t="n"/>
      <c r="G105" s="62" t="n"/>
      <c r="H105" s="62" t="n"/>
      <c r="I105" s="63" t="n"/>
      <c r="J105" s="62" t="n"/>
      <c r="K105" s="62" t="n"/>
      <c r="L105" s="57">
        <f>IF(OR(A105="",I105="",K105=""),"",I105*K105)</f>
        <v/>
      </c>
      <c r="M105" s="55">
        <f>IF(A105="","",IF(E105="Declined",IF(I105&gt;0,"Unapproved","Clear"),IF(I105&lt;=0,"Clear",IF(H105&lt;=0,"Unapproved",IF(AND(OR(E105="Delivered",E105="Invoiced"),J105&lt;H105),"Unbilled","Clear")))))</f>
        <v/>
      </c>
    </row>
    <row r="106" ht="24" customHeight="1" s="31">
      <c r="A106" s="60" t="n"/>
      <c r="B106" s="61" t="n"/>
      <c r="C106" s="60" t="n"/>
      <c r="D106" s="60" t="n"/>
      <c r="E106" s="60" t="n"/>
      <c r="F106" s="63" t="n"/>
      <c r="G106" s="62" t="n"/>
      <c r="H106" s="62" t="n"/>
      <c r="I106" s="63" t="n"/>
      <c r="J106" s="62" t="n"/>
      <c r="K106" s="62" t="n"/>
      <c r="L106" s="57">
        <f>IF(OR(A106="",I106="",K106=""),"",I106*K106)</f>
        <v/>
      </c>
      <c r="M106" s="55">
        <f>IF(A106="","",IF(E106="Declined",IF(I106&gt;0,"Unapproved","Clear"),IF(I106&lt;=0,"Clear",IF(H106&lt;=0,"Unapproved",IF(AND(OR(E106="Delivered",E106="Invoiced"),J106&lt;H106),"Unbilled","Clear")))))</f>
        <v/>
      </c>
    </row>
    <row r="107" ht="24" customHeight="1" s="31">
      <c r="A107" s="60" t="n"/>
      <c r="B107" s="61" t="n"/>
      <c r="C107" s="60" t="n"/>
      <c r="D107" s="60" t="n"/>
      <c r="E107" s="60" t="n"/>
      <c r="F107" s="63" t="n"/>
      <c r="G107" s="62" t="n"/>
      <c r="H107" s="62" t="n"/>
      <c r="I107" s="63" t="n"/>
      <c r="J107" s="62" t="n"/>
      <c r="K107" s="62" t="n"/>
      <c r="L107" s="57">
        <f>IF(OR(A107="",I107="",K107=""),"",I107*K107)</f>
        <v/>
      </c>
      <c r="M107" s="55">
        <f>IF(A107="","",IF(E107="Declined",IF(I107&gt;0,"Unapproved","Clear"),IF(I107&lt;=0,"Clear",IF(H107&lt;=0,"Unapproved",IF(AND(OR(E107="Delivered",E107="Invoiced"),J107&lt;H107),"Unbilled","Clear")))))</f>
        <v/>
      </c>
    </row>
    <row r="108" ht="24" customHeight="1" s="31">
      <c r="A108" s="60" t="n"/>
      <c r="B108" s="61" t="n"/>
      <c r="C108" s="60" t="n"/>
      <c r="D108" s="60" t="n"/>
      <c r="E108" s="60" t="n"/>
      <c r="F108" s="63" t="n"/>
      <c r="G108" s="62" t="n"/>
      <c r="H108" s="62" t="n"/>
      <c r="I108" s="63" t="n"/>
      <c r="J108" s="62" t="n"/>
      <c r="K108" s="62" t="n"/>
      <c r="L108" s="57">
        <f>IF(OR(A108="",I108="",K108=""),"",I108*K108)</f>
        <v/>
      </c>
      <c r="M108" s="55">
        <f>IF(A108="","",IF(E108="Declined",IF(I108&gt;0,"Unapproved","Clear"),IF(I108&lt;=0,"Clear",IF(H108&lt;=0,"Unapproved",IF(AND(OR(E108="Delivered",E108="Invoiced"),J108&lt;H108),"Unbilled","Clear")))))</f>
        <v/>
      </c>
    </row>
    <row r="109" ht="24" customHeight="1" s="31">
      <c r="A109" s="60" t="n"/>
      <c r="B109" s="61" t="n"/>
      <c r="C109" s="60" t="n"/>
      <c r="D109" s="60" t="n"/>
      <c r="E109" s="60" t="n"/>
      <c r="F109" s="63" t="n"/>
      <c r="G109" s="62" t="n"/>
      <c r="H109" s="62" t="n"/>
      <c r="I109" s="63" t="n"/>
      <c r="J109" s="62" t="n"/>
      <c r="K109" s="62" t="n"/>
      <c r="L109" s="57">
        <f>IF(OR(A109="",I109="",K109=""),"",I109*K109)</f>
        <v/>
      </c>
      <c r="M109" s="55">
        <f>IF(A109="","",IF(E109="Declined",IF(I109&gt;0,"Unapproved","Clear"),IF(I109&lt;=0,"Clear",IF(H109&lt;=0,"Unapproved",IF(AND(OR(E109="Delivered",E109="Invoiced"),J109&lt;H109),"Unbilled","Clear")))))</f>
        <v/>
      </c>
    </row>
    <row r="110" ht="24" customHeight="1" s="31">
      <c r="A110" s="60" t="n"/>
      <c r="B110" s="61" t="n"/>
      <c r="C110" s="60" t="n"/>
      <c r="D110" s="60" t="n"/>
      <c r="E110" s="60" t="n"/>
      <c r="F110" s="63" t="n"/>
      <c r="G110" s="62" t="n"/>
      <c r="H110" s="62" t="n"/>
      <c r="I110" s="63" t="n"/>
      <c r="J110" s="62" t="n"/>
      <c r="K110" s="62" t="n"/>
      <c r="L110" s="57">
        <f>IF(OR(A110="",I110="",K110=""),"",I110*K110)</f>
        <v/>
      </c>
      <c r="M110" s="55">
        <f>IF(A110="","",IF(E110="Declined",IF(I110&gt;0,"Unapproved","Clear"),IF(I110&lt;=0,"Clear",IF(H110&lt;=0,"Unapproved",IF(AND(OR(E110="Delivered",E110="Invoiced"),J110&lt;H110),"Unbilled","Clear")))))</f>
        <v/>
      </c>
    </row>
    <row r="111" ht="24" customHeight="1" s="31">
      <c r="A111" s="60" t="n"/>
      <c r="B111" s="61" t="n"/>
      <c r="C111" s="60" t="n"/>
      <c r="D111" s="60" t="n"/>
      <c r="E111" s="60" t="n"/>
      <c r="F111" s="63" t="n"/>
      <c r="G111" s="62" t="n"/>
      <c r="H111" s="62" t="n"/>
      <c r="I111" s="63" t="n"/>
      <c r="J111" s="62" t="n"/>
      <c r="K111" s="62" t="n"/>
      <c r="L111" s="57">
        <f>IF(OR(A111="",I111="",K111=""),"",I111*K111)</f>
        <v/>
      </c>
      <c r="M111" s="55">
        <f>IF(A111="","",IF(E111="Declined",IF(I111&gt;0,"Unapproved","Clear"),IF(I111&lt;=0,"Clear",IF(H111&lt;=0,"Unapproved",IF(AND(OR(E111="Delivered",E111="Invoiced"),J111&lt;H111),"Unbilled","Clear")))))</f>
        <v/>
      </c>
    </row>
    <row r="112" ht="24" customHeight="1" s="31">
      <c r="A112" s="60" t="n"/>
      <c r="B112" s="61" t="n"/>
      <c r="C112" s="60" t="n"/>
      <c r="D112" s="60" t="n"/>
      <c r="E112" s="60" t="n"/>
      <c r="F112" s="63" t="n"/>
      <c r="G112" s="62" t="n"/>
      <c r="H112" s="62" t="n"/>
      <c r="I112" s="63" t="n"/>
      <c r="J112" s="62" t="n"/>
      <c r="K112" s="62" t="n"/>
      <c r="L112" s="57">
        <f>IF(OR(A112="",I112="",K112=""),"",I112*K112)</f>
        <v/>
      </c>
      <c r="M112" s="55">
        <f>IF(A112="","",IF(E112="Declined",IF(I112&gt;0,"Unapproved","Clear"),IF(I112&lt;=0,"Clear",IF(H112&lt;=0,"Unapproved",IF(AND(OR(E112="Delivered",E112="Invoiced"),J112&lt;H112),"Unbilled","Clear")))))</f>
        <v/>
      </c>
    </row>
    <row r="113" ht="24" customHeight="1" s="31">
      <c r="A113" s="60" t="n"/>
      <c r="B113" s="61" t="n"/>
      <c r="C113" s="60" t="n"/>
      <c r="D113" s="60" t="n"/>
      <c r="E113" s="60" t="n"/>
      <c r="F113" s="63" t="n"/>
      <c r="G113" s="62" t="n"/>
      <c r="H113" s="62" t="n"/>
      <c r="I113" s="63" t="n"/>
      <c r="J113" s="62" t="n"/>
      <c r="K113" s="62" t="n"/>
      <c r="L113" s="57">
        <f>IF(OR(A113="",I113="",K113=""),"",I113*K113)</f>
        <v/>
      </c>
      <c r="M113" s="55">
        <f>IF(A113="","",IF(E113="Declined",IF(I113&gt;0,"Unapproved","Clear"),IF(I113&lt;=0,"Clear",IF(H113&lt;=0,"Unapproved",IF(AND(OR(E113="Delivered",E113="Invoiced"),J113&lt;H113),"Unbilled","Clear")))))</f>
        <v/>
      </c>
    </row>
    <row r="114" ht="24" customHeight="1" s="31">
      <c r="A114" s="60" t="n"/>
      <c r="B114" s="61" t="n"/>
      <c r="C114" s="60" t="n"/>
      <c r="D114" s="60" t="n"/>
      <c r="E114" s="60" t="n"/>
      <c r="F114" s="63" t="n"/>
      <c r="G114" s="62" t="n"/>
      <c r="H114" s="62" t="n"/>
      <c r="I114" s="63" t="n"/>
      <c r="J114" s="62" t="n"/>
      <c r="K114" s="62" t="n"/>
      <c r="L114" s="57">
        <f>IF(OR(A114="",I114="",K114=""),"",I114*K114)</f>
        <v/>
      </c>
      <c r="M114" s="55">
        <f>IF(A114="","",IF(E114="Declined",IF(I114&gt;0,"Unapproved","Clear"),IF(I114&lt;=0,"Clear",IF(H114&lt;=0,"Unapproved",IF(AND(OR(E114="Delivered",E114="Invoiced"),J114&lt;H114),"Unbilled","Clear")))))</f>
        <v/>
      </c>
    </row>
    <row r="115" ht="24" customHeight="1" s="31">
      <c r="A115" s="60" t="n"/>
      <c r="B115" s="61" t="n"/>
      <c r="C115" s="60" t="n"/>
      <c r="D115" s="60" t="n"/>
      <c r="E115" s="60" t="n"/>
      <c r="F115" s="63" t="n"/>
      <c r="G115" s="62" t="n"/>
      <c r="H115" s="62" t="n"/>
      <c r="I115" s="63" t="n"/>
      <c r="J115" s="62" t="n"/>
      <c r="K115" s="62" t="n"/>
      <c r="L115" s="57">
        <f>IF(OR(A115="",I115="",K115=""),"",I115*K115)</f>
        <v/>
      </c>
      <c r="M115" s="55">
        <f>IF(A115="","",IF(E115="Declined",IF(I115&gt;0,"Unapproved","Clear"),IF(I115&lt;=0,"Clear",IF(H115&lt;=0,"Unapproved",IF(AND(OR(E115="Delivered",E115="Invoiced"),J115&lt;H115),"Unbilled","Clear")))))</f>
        <v/>
      </c>
    </row>
    <row r="116" ht="24" customHeight="1" s="31">
      <c r="A116" s="60" t="n"/>
      <c r="B116" s="61" t="n"/>
      <c r="C116" s="60" t="n"/>
      <c r="D116" s="60" t="n"/>
      <c r="E116" s="60" t="n"/>
      <c r="F116" s="63" t="n"/>
      <c r="G116" s="62" t="n"/>
      <c r="H116" s="62" t="n"/>
      <c r="I116" s="63" t="n"/>
      <c r="J116" s="62" t="n"/>
      <c r="K116" s="62" t="n"/>
      <c r="L116" s="57">
        <f>IF(OR(A116="",I116="",K116=""),"",I116*K116)</f>
        <v/>
      </c>
      <c r="M116" s="55">
        <f>IF(A116="","",IF(E116="Declined",IF(I116&gt;0,"Unapproved","Clear"),IF(I116&lt;=0,"Clear",IF(H116&lt;=0,"Unapproved",IF(AND(OR(E116="Delivered",E116="Invoiced"),J116&lt;H116),"Unbilled","Clear")))))</f>
        <v/>
      </c>
    </row>
    <row r="117" ht="24" customHeight="1" s="31">
      <c r="A117" s="60" t="n"/>
      <c r="B117" s="61" t="n"/>
      <c r="C117" s="60" t="n"/>
      <c r="D117" s="60" t="n"/>
      <c r="E117" s="60" t="n"/>
      <c r="F117" s="63" t="n"/>
      <c r="G117" s="62" t="n"/>
      <c r="H117" s="62" t="n"/>
      <c r="I117" s="63" t="n"/>
      <c r="J117" s="62" t="n"/>
      <c r="K117" s="62" t="n"/>
      <c r="L117" s="57">
        <f>IF(OR(A117="",I117="",K117=""),"",I117*K117)</f>
        <v/>
      </c>
      <c r="M117" s="55">
        <f>IF(A117="","",IF(E117="Declined",IF(I117&gt;0,"Unapproved","Clear"),IF(I117&lt;=0,"Clear",IF(H117&lt;=0,"Unapproved",IF(AND(OR(E117="Delivered",E117="Invoiced"),J117&lt;H117),"Unbilled","Clear")))))</f>
        <v/>
      </c>
    </row>
    <row r="118" ht="24" customHeight="1" s="31">
      <c r="A118" s="60" t="n"/>
      <c r="B118" s="61" t="n"/>
      <c r="C118" s="60" t="n"/>
      <c r="D118" s="60" t="n"/>
      <c r="E118" s="60" t="n"/>
      <c r="F118" s="63" t="n"/>
      <c r="G118" s="62" t="n"/>
      <c r="H118" s="62" t="n"/>
      <c r="I118" s="63" t="n"/>
      <c r="J118" s="62" t="n"/>
      <c r="K118" s="62" t="n"/>
      <c r="L118" s="57">
        <f>IF(OR(A118="",I118="",K118=""),"",I118*K118)</f>
        <v/>
      </c>
      <c r="M118" s="55">
        <f>IF(A118="","",IF(E118="Declined",IF(I118&gt;0,"Unapproved","Clear"),IF(I118&lt;=0,"Clear",IF(H118&lt;=0,"Unapproved",IF(AND(OR(E118="Delivered",E118="Invoiced"),J118&lt;H118),"Unbilled","Clear")))))</f>
        <v/>
      </c>
    </row>
    <row r="119" ht="24" customHeight="1" s="31">
      <c r="A119" s="60" t="n"/>
      <c r="B119" s="61" t="n"/>
      <c r="C119" s="60" t="n"/>
      <c r="D119" s="60" t="n"/>
      <c r="E119" s="60" t="n"/>
      <c r="F119" s="63" t="n"/>
      <c r="G119" s="62" t="n"/>
      <c r="H119" s="62" t="n"/>
      <c r="I119" s="63" t="n"/>
      <c r="J119" s="62" t="n"/>
      <c r="K119" s="62" t="n"/>
      <c r="L119" s="57">
        <f>IF(OR(A119="",I119="",K119=""),"",I119*K119)</f>
        <v/>
      </c>
      <c r="M119" s="55">
        <f>IF(A119="","",IF(E119="Declined",IF(I119&gt;0,"Unapproved","Clear"),IF(I119&lt;=0,"Clear",IF(H119&lt;=0,"Unapproved",IF(AND(OR(E119="Delivered",E119="Invoiced"),J119&lt;H119),"Unbilled","Clear")))))</f>
        <v/>
      </c>
    </row>
    <row r="120" ht="24" customHeight="1" s="31">
      <c r="A120" s="60" t="n"/>
      <c r="B120" s="61" t="n"/>
      <c r="C120" s="60" t="n"/>
      <c r="D120" s="60" t="n"/>
      <c r="E120" s="60" t="n"/>
      <c r="F120" s="63" t="n"/>
      <c r="G120" s="62" t="n"/>
      <c r="H120" s="62" t="n"/>
      <c r="I120" s="63" t="n"/>
      <c r="J120" s="62" t="n"/>
      <c r="K120" s="62" t="n"/>
      <c r="L120" s="57">
        <f>IF(OR(A120="",I120="",K120=""),"",I120*K120)</f>
        <v/>
      </c>
      <c r="M120" s="55">
        <f>IF(A120="","",IF(E120="Declined",IF(I120&gt;0,"Unapproved","Clear"),IF(I120&lt;=0,"Clear",IF(H120&lt;=0,"Unapproved",IF(AND(OR(E120="Delivered",E120="Invoiced"),J120&lt;H120),"Unbilled","Clear")))))</f>
        <v/>
      </c>
    </row>
    <row r="121" ht="24" customHeight="1" s="31">
      <c r="A121" s="60" t="n"/>
      <c r="B121" s="61" t="n"/>
      <c r="C121" s="60" t="n"/>
      <c r="D121" s="60" t="n"/>
      <c r="E121" s="60" t="n"/>
      <c r="F121" s="63" t="n"/>
      <c r="G121" s="62" t="n"/>
      <c r="H121" s="62" t="n"/>
      <c r="I121" s="63" t="n"/>
      <c r="J121" s="62" t="n"/>
      <c r="K121" s="62" t="n"/>
      <c r="L121" s="57">
        <f>IF(OR(A121="",I121="",K121=""),"",I121*K121)</f>
        <v/>
      </c>
      <c r="M121" s="55">
        <f>IF(A121="","",IF(E121="Declined",IF(I121&gt;0,"Unapproved","Clear"),IF(I121&lt;=0,"Clear",IF(H121&lt;=0,"Unapproved",IF(AND(OR(E121="Delivered",E121="Invoiced"),J121&lt;H121),"Unbilled","Clear")))))</f>
        <v/>
      </c>
    </row>
    <row r="122" ht="24" customHeight="1" s="31">
      <c r="A122" s="60" t="n"/>
      <c r="B122" s="61" t="n"/>
      <c r="C122" s="60" t="n"/>
      <c r="D122" s="60" t="n"/>
      <c r="E122" s="60" t="n"/>
      <c r="F122" s="63" t="n"/>
      <c r="G122" s="62" t="n"/>
      <c r="H122" s="62" t="n"/>
      <c r="I122" s="63" t="n"/>
      <c r="J122" s="62" t="n"/>
      <c r="K122" s="62" t="n"/>
      <c r="L122" s="57">
        <f>IF(OR(A122="",I122="",K122=""),"",I122*K122)</f>
        <v/>
      </c>
      <c r="M122" s="55">
        <f>IF(A122="","",IF(E122="Declined",IF(I122&gt;0,"Unapproved","Clear"),IF(I122&lt;=0,"Clear",IF(H122&lt;=0,"Unapproved",IF(AND(OR(E122="Delivered",E122="Invoiced"),J122&lt;H122),"Unbilled","Clear")))))</f>
        <v/>
      </c>
    </row>
    <row r="123" ht="24" customHeight="1" s="31">
      <c r="A123" s="60" t="n"/>
      <c r="B123" s="61" t="n"/>
      <c r="C123" s="60" t="n"/>
      <c r="D123" s="60" t="n"/>
      <c r="E123" s="60" t="n"/>
      <c r="F123" s="63" t="n"/>
      <c r="G123" s="62" t="n"/>
      <c r="H123" s="62" t="n"/>
      <c r="I123" s="63" t="n"/>
      <c r="J123" s="62" t="n"/>
      <c r="K123" s="62" t="n"/>
      <c r="L123" s="57">
        <f>IF(OR(A123="",I123="",K123=""),"",I123*K123)</f>
        <v/>
      </c>
      <c r="M123" s="55">
        <f>IF(A123="","",IF(E123="Declined",IF(I123&gt;0,"Unapproved","Clear"),IF(I123&lt;=0,"Clear",IF(H123&lt;=0,"Unapproved",IF(AND(OR(E123="Delivered",E123="Invoiced"),J123&lt;H123),"Unbilled","Clear")))))</f>
        <v/>
      </c>
    </row>
    <row r="124" ht="24" customHeight="1" s="31">
      <c r="A124" s="60" t="n"/>
      <c r="B124" s="61" t="n"/>
      <c r="C124" s="60" t="n"/>
      <c r="D124" s="60" t="n"/>
      <c r="E124" s="60" t="n"/>
      <c r="F124" s="63" t="n"/>
      <c r="G124" s="62" t="n"/>
      <c r="H124" s="62" t="n"/>
      <c r="I124" s="63" t="n"/>
      <c r="J124" s="62" t="n"/>
      <c r="K124" s="62" t="n"/>
      <c r="L124" s="57">
        <f>IF(OR(A124="",I124="",K124=""),"",I124*K124)</f>
        <v/>
      </c>
      <c r="M124" s="55">
        <f>IF(A124="","",IF(E124="Declined",IF(I124&gt;0,"Unapproved","Clear"),IF(I124&lt;=0,"Clear",IF(H124&lt;=0,"Unapproved",IF(AND(OR(E124="Delivered",E124="Invoiced"),J124&lt;H124),"Unbilled","Clear")))))</f>
        <v/>
      </c>
    </row>
    <row r="125" ht="24" customHeight="1" s="31">
      <c r="A125" s="60" t="n"/>
      <c r="B125" s="61" t="n"/>
      <c r="C125" s="60" t="n"/>
      <c r="D125" s="60" t="n"/>
      <c r="E125" s="60" t="n"/>
      <c r="F125" s="63" t="n"/>
      <c r="G125" s="62" t="n"/>
      <c r="H125" s="62" t="n"/>
      <c r="I125" s="63" t="n"/>
      <c r="J125" s="62" t="n"/>
      <c r="K125" s="62" t="n"/>
      <c r="L125" s="57">
        <f>IF(OR(A125="",I125="",K125=""),"",I125*K125)</f>
        <v/>
      </c>
      <c r="M125" s="55">
        <f>IF(A125="","",IF(E125="Declined",IF(I125&gt;0,"Unapproved","Clear"),IF(I125&lt;=0,"Clear",IF(H125&lt;=0,"Unapproved",IF(AND(OR(E125="Delivered",E125="Invoiced"),J125&lt;H125),"Unbilled","Clear")))))</f>
        <v/>
      </c>
    </row>
    <row r="126" ht="24" customHeight="1" s="31">
      <c r="A126" s="60" t="n"/>
      <c r="B126" s="61" t="n"/>
      <c r="C126" s="60" t="n"/>
      <c r="D126" s="60" t="n"/>
      <c r="E126" s="60" t="n"/>
      <c r="F126" s="63" t="n"/>
      <c r="G126" s="62" t="n"/>
      <c r="H126" s="62" t="n"/>
      <c r="I126" s="63" t="n"/>
      <c r="J126" s="62" t="n"/>
      <c r="K126" s="62" t="n"/>
      <c r="L126" s="57">
        <f>IF(OR(A126="",I126="",K126=""),"",I126*K126)</f>
        <v/>
      </c>
      <c r="M126" s="55">
        <f>IF(A126="","",IF(E126="Declined",IF(I126&gt;0,"Unapproved","Clear"),IF(I126&lt;=0,"Clear",IF(H126&lt;=0,"Unapproved",IF(AND(OR(E126="Delivered",E126="Invoiced"),J126&lt;H126),"Unbilled","Clear")))))</f>
        <v/>
      </c>
    </row>
    <row r="127" ht="24" customHeight="1" s="31">
      <c r="A127" s="60" t="n"/>
      <c r="B127" s="61" t="n"/>
      <c r="C127" s="60" t="n"/>
      <c r="D127" s="60" t="n"/>
      <c r="E127" s="60" t="n"/>
      <c r="F127" s="63" t="n"/>
      <c r="G127" s="62" t="n"/>
      <c r="H127" s="62" t="n"/>
      <c r="I127" s="63" t="n"/>
      <c r="J127" s="62" t="n"/>
      <c r="K127" s="62" t="n"/>
      <c r="L127" s="57">
        <f>IF(OR(A127="",I127="",K127=""),"",I127*K127)</f>
        <v/>
      </c>
      <c r="M127" s="55">
        <f>IF(A127="","",IF(E127="Declined",IF(I127&gt;0,"Unapproved","Clear"),IF(I127&lt;=0,"Clear",IF(H127&lt;=0,"Unapproved",IF(AND(OR(E127="Delivered",E127="Invoiced"),J127&lt;H127),"Unbilled","Clear")))))</f>
        <v/>
      </c>
    </row>
    <row r="128" ht="24" customHeight="1" s="31">
      <c r="A128" s="60" t="n"/>
      <c r="B128" s="61" t="n"/>
      <c r="C128" s="60" t="n"/>
      <c r="D128" s="60" t="n"/>
      <c r="E128" s="60" t="n"/>
      <c r="F128" s="63" t="n"/>
      <c r="G128" s="62" t="n"/>
      <c r="H128" s="62" t="n"/>
      <c r="I128" s="63" t="n"/>
      <c r="J128" s="62" t="n"/>
      <c r="K128" s="62" t="n"/>
      <c r="L128" s="57">
        <f>IF(OR(A128="",I128="",K128=""),"",I128*K128)</f>
        <v/>
      </c>
      <c r="M128" s="55">
        <f>IF(A128="","",IF(E128="Declined",IF(I128&gt;0,"Unapproved","Clear"),IF(I128&lt;=0,"Clear",IF(H128&lt;=0,"Unapproved",IF(AND(OR(E128="Delivered",E128="Invoiced"),J128&lt;H128),"Unbilled","Clear")))))</f>
        <v/>
      </c>
    </row>
    <row r="129" ht="24" customHeight="1" s="31">
      <c r="A129" s="60" t="n"/>
      <c r="B129" s="61" t="n"/>
      <c r="C129" s="60" t="n"/>
      <c r="D129" s="60" t="n"/>
      <c r="E129" s="60" t="n"/>
      <c r="F129" s="63" t="n"/>
      <c r="G129" s="62" t="n"/>
      <c r="H129" s="62" t="n"/>
      <c r="I129" s="63" t="n"/>
      <c r="J129" s="62" t="n"/>
      <c r="K129" s="62" t="n"/>
      <c r="L129" s="57">
        <f>IF(OR(A129="",I129="",K129=""),"",I129*K129)</f>
        <v/>
      </c>
      <c r="M129" s="55">
        <f>IF(A129="","",IF(E129="Declined",IF(I129&gt;0,"Unapproved","Clear"),IF(I129&lt;=0,"Clear",IF(H129&lt;=0,"Unapproved",IF(AND(OR(E129="Delivered",E129="Invoiced"),J129&lt;H129),"Unbilled","Clear")))))</f>
        <v/>
      </c>
    </row>
    <row r="130" ht="24" customHeight="1" s="31">
      <c r="A130" s="60" t="n"/>
      <c r="B130" s="61" t="n"/>
      <c r="C130" s="60" t="n"/>
      <c r="D130" s="60" t="n"/>
      <c r="E130" s="60" t="n"/>
      <c r="F130" s="63" t="n"/>
      <c r="G130" s="62" t="n"/>
      <c r="H130" s="62" t="n"/>
      <c r="I130" s="63" t="n"/>
      <c r="J130" s="62" t="n"/>
      <c r="K130" s="62" t="n"/>
      <c r="L130" s="57">
        <f>IF(OR(A130="",I130="",K130=""),"",I130*K130)</f>
        <v/>
      </c>
      <c r="M130" s="55">
        <f>IF(A130="","",IF(E130="Declined",IF(I130&gt;0,"Unapproved","Clear"),IF(I130&lt;=0,"Clear",IF(H130&lt;=0,"Unapproved",IF(AND(OR(E130="Delivered",E130="Invoiced"),J130&lt;H130),"Unbilled","Clear")))))</f>
        <v/>
      </c>
    </row>
    <row r="131" ht="24" customHeight="1" s="31">
      <c r="A131" s="60" t="n"/>
      <c r="B131" s="61" t="n"/>
      <c r="C131" s="60" t="n"/>
      <c r="D131" s="60" t="n"/>
      <c r="E131" s="60" t="n"/>
      <c r="F131" s="63" t="n"/>
      <c r="G131" s="62" t="n"/>
      <c r="H131" s="62" t="n"/>
      <c r="I131" s="63" t="n"/>
      <c r="J131" s="62" t="n"/>
      <c r="K131" s="62" t="n"/>
      <c r="L131" s="57">
        <f>IF(OR(A131="",I131="",K131=""),"",I131*K131)</f>
        <v/>
      </c>
      <c r="M131" s="55">
        <f>IF(A131="","",IF(E131="Declined",IF(I131&gt;0,"Unapproved","Clear"),IF(I131&lt;=0,"Clear",IF(H131&lt;=0,"Unapproved",IF(AND(OR(E131="Delivered",E131="Invoiced"),J131&lt;H131),"Unbilled","Clear")))))</f>
        <v/>
      </c>
    </row>
    <row r="132" ht="24" customHeight="1" s="31">
      <c r="A132" s="60" t="n"/>
      <c r="B132" s="61" t="n"/>
      <c r="C132" s="60" t="n"/>
      <c r="D132" s="60" t="n"/>
      <c r="E132" s="60" t="n"/>
      <c r="F132" s="63" t="n"/>
      <c r="G132" s="62" t="n"/>
      <c r="H132" s="62" t="n"/>
      <c r="I132" s="63" t="n"/>
      <c r="J132" s="62" t="n"/>
      <c r="K132" s="62" t="n"/>
      <c r="L132" s="57">
        <f>IF(OR(A132="",I132="",K132=""),"",I132*K132)</f>
        <v/>
      </c>
      <c r="M132" s="55">
        <f>IF(A132="","",IF(E132="Declined",IF(I132&gt;0,"Unapproved","Clear"),IF(I132&lt;=0,"Clear",IF(H132&lt;=0,"Unapproved",IF(AND(OR(E132="Delivered",E132="Invoiced"),J132&lt;H132),"Unbilled","Clear")))))</f>
        <v/>
      </c>
    </row>
    <row r="133" ht="24" customHeight="1" s="31">
      <c r="A133" s="60" t="n"/>
      <c r="B133" s="61" t="n"/>
      <c r="C133" s="60" t="n"/>
      <c r="D133" s="60" t="n"/>
      <c r="E133" s="60" t="n"/>
      <c r="F133" s="63" t="n"/>
      <c r="G133" s="62" t="n"/>
      <c r="H133" s="62" t="n"/>
      <c r="I133" s="63" t="n"/>
      <c r="J133" s="62" t="n"/>
      <c r="K133" s="62" t="n"/>
      <c r="L133" s="57">
        <f>IF(OR(A133="",I133="",K133=""),"",I133*K133)</f>
        <v/>
      </c>
      <c r="M133" s="55">
        <f>IF(A133="","",IF(E133="Declined",IF(I133&gt;0,"Unapproved","Clear"),IF(I133&lt;=0,"Clear",IF(H133&lt;=0,"Unapproved",IF(AND(OR(E133="Delivered",E133="Invoiced"),J133&lt;H133),"Unbilled","Clear")))))</f>
        <v/>
      </c>
    </row>
    <row r="134" ht="24" customHeight="1" s="31">
      <c r="A134" s="60" t="n"/>
      <c r="B134" s="61" t="n"/>
      <c r="C134" s="60" t="n"/>
      <c r="D134" s="60" t="n"/>
      <c r="E134" s="60" t="n"/>
      <c r="F134" s="63" t="n"/>
      <c r="G134" s="62" t="n"/>
      <c r="H134" s="62" t="n"/>
      <c r="I134" s="63" t="n"/>
      <c r="J134" s="62" t="n"/>
      <c r="K134" s="62" t="n"/>
      <c r="L134" s="57">
        <f>IF(OR(A134="",I134="",K134=""),"",I134*K134)</f>
        <v/>
      </c>
      <c r="M134" s="55">
        <f>IF(A134="","",IF(E134="Declined",IF(I134&gt;0,"Unapproved","Clear"),IF(I134&lt;=0,"Clear",IF(H134&lt;=0,"Unapproved",IF(AND(OR(E134="Delivered",E134="Invoiced"),J134&lt;H134),"Unbilled","Clear")))))</f>
        <v/>
      </c>
    </row>
    <row r="135" ht="24" customHeight="1" s="31">
      <c r="A135" s="60" t="n"/>
      <c r="B135" s="61" t="n"/>
      <c r="C135" s="60" t="n"/>
      <c r="D135" s="60" t="n"/>
      <c r="E135" s="60" t="n"/>
      <c r="F135" s="63" t="n"/>
      <c r="G135" s="62" t="n"/>
      <c r="H135" s="62" t="n"/>
      <c r="I135" s="63" t="n"/>
      <c r="J135" s="62" t="n"/>
      <c r="K135" s="62" t="n"/>
      <c r="L135" s="57">
        <f>IF(OR(A135="",I135="",K135=""),"",I135*K135)</f>
        <v/>
      </c>
      <c r="M135" s="55">
        <f>IF(A135="","",IF(E135="Declined",IF(I135&gt;0,"Unapproved","Clear"),IF(I135&lt;=0,"Clear",IF(H135&lt;=0,"Unapproved",IF(AND(OR(E135="Delivered",E135="Invoiced"),J135&lt;H135),"Unbilled","Clear")))))</f>
        <v/>
      </c>
    </row>
    <row r="136" ht="24" customHeight="1" s="31">
      <c r="A136" s="60" t="n"/>
      <c r="B136" s="61" t="n"/>
      <c r="C136" s="60" t="n"/>
      <c r="D136" s="60" t="n"/>
      <c r="E136" s="60" t="n"/>
      <c r="F136" s="63" t="n"/>
      <c r="G136" s="62" t="n"/>
      <c r="H136" s="62" t="n"/>
      <c r="I136" s="63" t="n"/>
      <c r="J136" s="62" t="n"/>
      <c r="K136" s="62" t="n"/>
      <c r="L136" s="57">
        <f>IF(OR(A136="",I136="",K136=""),"",I136*K136)</f>
        <v/>
      </c>
      <c r="M136" s="55">
        <f>IF(A136="","",IF(E136="Declined",IF(I136&gt;0,"Unapproved","Clear"),IF(I136&lt;=0,"Clear",IF(H136&lt;=0,"Unapproved",IF(AND(OR(E136="Delivered",E136="Invoiced"),J136&lt;H136),"Unbilled","Clear")))))</f>
        <v/>
      </c>
    </row>
    <row r="137" ht="24" customHeight="1" s="31">
      <c r="A137" s="60" t="n"/>
      <c r="B137" s="61" t="n"/>
      <c r="C137" s="60" t="n"/>
      <c r="D137" s="60" t="n"/>
      <c r="E137" s="60" t="n"/>
      <c r="F137" s="63" t="n"/>
      <c r="G137" s="62" t="n"/>
      <c r="H137" s="62" t="n"/>
      <c r="I137" s="63" t="n"/>
      <c r="J137" s="62" t="n"/>
      <c r="K137" s="62" t="n"/>
      <c r="L137" s="57">
        <f>IF(OR(A137="",I137="",K137=""),"",I137*K137)</f>
        <v/>
      </c>
      <c r="M137" s="55">
        <f>IF(A137="","",IF(E137="Declined",IF(I137&gt;0,"Unapproved","Clear"),IF(I137&lt;=0,"Clear",IF(H137&lt;=0,"Unapproved",IF(AND(OR(E137="Delivered",E137="Invoiced"),J137&lt;H137),"Unbilled","Clear")))))</f>
        <v/>
      </c>
    </row>
    <row r="138" ht="24" customHeight="1" s="31">
      <c r="A138" s="60" t="n"/>
      <c r="B138" s="61" t="n"/>
      <c r="C138" s="60" t="n"/>
      <c r="D138" s="60" t="n"/>
      <c r="E138" s="60" t="n"/>
      <c r="F138" s="63" t="n"/>
      <c r="G138" s="62" t="n"/>
      <c r="H138" s="62" t="n"/>
      <c r="I138" s="63" t="n"/>
      <c r="J138" s="62" t="n"/>
      <c r="K138" s="62" t="n"/>
      <c r="L138" s="57">
        <f>IF(OR(A138="",I138="",K138=""),"",I138*K138)</f>
        <v/>
      </c>
      <c r="M138" s="55">
        <f>IF(A138="","",IF(E138="Declined",IF(I138&gt;0,"Unapproved","Clear"),IF(I138&lt;=0,"Clear",IF(H138&lt;=0,"Unapproved",IF(AND(OR(E138="Delivered",E138="Invoiced"),J138&lt;H138),"Unbilled","Clear")))))</f>
        <v/>
      </c>
    </row>
    <row r="139" ht="24" customHeight="1" s="31">
      <c r="A139" s="60" t="n"/>
      <c r="B139" s="61" t="n"/>
      <c r="C139" s="60" t="n"/>
      <c r="D139" s="60" t="n"/>
      <c r="E139" s="60" t="n"/>
      <c r="F139" s="63" t="n"/>
      <c r="G139" s="62" t="n"/>
      <c r="H139" s="62" t="n"/>
      <c r="I139" s="63" t="n"/>
      <c r="J139" s="62" t="n"/>
      <c r="K139" s="62" t="n"/>
      <c r="L139" s="57">
        <f>IF(OR(A139="",I139="",K139=""),"",I139*K139)</f>
        <v/>
      </c>
      <c r="M139" s="55">
        <f>IF(A139="","",IF(E139="Declined",IF(I139&gt;0,"Unapproved","Clear"),IF(I139&lt;=0,"Clear",IF(H139&lt;=0,"Unapproved",IF(AND(OR(E139="Delivered",E139="Invoiced"),J139&lt;H139),"Unbilled","Clear")))))</f>
        <v/>
      </c>
    </row>
    <row r="140" ht="24" customHeight="1" s="31">
      <c r="A140" s="60" t="n"/>
      <c r="B140" s="61" t="n"/>
      <c r="C140" s="60" t="n"/>
      <c r="D140" s="60" t="n"/>
      <c r="E140" s="60" t="n"/>
      <c r="F140" s="63" t="n"/>
      <c r="G140" s="62" t="n"/>
      <c r="H140" s="62" t="n"/>
      <c r="I140" s="63" t="n"/>
      <c r="J140" s="62" t="n"/>
      <c r="K140" s="62" t="n"/>
      <c r="L140" s="57">
        <f>IF(OR(A140="",I140="",K140=""),"",I140*K140)</f>
        <v/>
      </c>
      <c r="M140" s="55">
        <f>IF(A140="","",IF(E140="Declined",IF(I140&gt;0,"Unapproved","Clear"),IF(I140&lt;=0,"Clear",IF(H140&lt;=0,"Unapproved",IF(AND(OR(E140="Delivered",E140="Invoiced"),J140&lt;H140),"Unbilled","Clear")))))</f>
        <v/>
      </c>
    </row>
    <row r="141" ht="24" customHeight="1" s="31">
      <c r="A141" s="60" t="n"/>
      <c r="B141" s="61" t="n"/>
      <c r="C141" s="60" t="n"/>
      <c r="D141" s="60" t="n"/>
      <c r="E141" s="60" t="n"/>
      <c r="F141" s="63" t="n"/>
      <c r="G141" s="62" t="n"/>
      <c r="H141" s="62" t="n"/>
      <c r="I141" s="63" t="n"/>
      <c r="J141" s="62" t="n"/>
      <c r="K141" s="62" t="n"/>
      <c r="L141" s="57">
        <f>IF(OR(A141="",I141="",K141=""),"",I141*K141)</f>
        <v/>
      </c>
      <c r="M141" s="55">
        <f>IF(A141="","",IF(E141="Declined",IF(I141&gt;0,"Unapproved","Clear"),IF(I141&lt;=0,"Clear",IF(H141&lt;=0,"Unapproved",IF(AND(OR(E141="Delivered",E141="Invoiced"),J141&lt;H141),"Unbilled","Clear")))))</f>
        <v/>
      </c>
    </row>
    <row r="142" ht="24" customHeight="1" s="31">
      <c r="A142" s="60" t="n"/>
      <c r="B142" s="61" t="n"/>
      <c r="C142" s="60" t="n"/>
      <c r="D142" s="60" t="n"/>
      <c r="E142" s="60" t="n"/>
      <c r="F142" s="63" t="n"/>
      <c r="G142" s="62" t="n"/>
      <c r="H142" s="62" t="n"/>
      <c r="I142" s="63" t="n"/>
      <c r="J142" s="62" t="n"/>
      <c r="K142" s="62" t="n"/>
      <c r="L142" s="57">
        <f>IF(OR(A142="",I142="",K142=""),"",I142*K142)</f>
        <v/>
      </c>
      <c r="M142" s="55">
        <f>IF(A142="","",IF(E142="Declined",IF(I142&gt;0,"Unapproved","Clear"),IF(I142&lt;=0,"Clear",IF(H142&lt;=0,"Unapproved",IF(AND(OR(E142="Delivered",E142="Invoiced"),J142&lt;H142),"Unbilled","Clear")))))</f>
        <v/>
      </c>
    </row>
    <row r="143" ht="24" customHeight="1" s="31">
      <c r="A143" s="60" t="n"/>
      <c r="B143" s="61" t="n"/>
      <c r="C143" s="60" t="n"/>
      <c r="D143" s="60" t="n"/>
      <c r="E143" s="60" t="n"/>
      <c r="F143" s="63" t="n"/>
      <c r="G143" s="62" t="n"/>
      <c r="H143" s="62" t="n"/>
      <c r="I143" s="63" t="n"/>
      <c r="J143" s="62" t="n"/>
      <c r="K143" s="62" t="n"/>
      <c r="L143" s="57">
        <f>IF(OR(A143="",I143="",K143=""),"",I143*K143)</f>
        <v/>
      </c>
      <c r="M143" s="55">
        <f>IF(A143="","",IF(E143="Declined",IF(I143&gt;0,"Unapproved","Clear"),IF(I143&lt;=0,"Clear",IF(H143&lt;=0,"Unapproved",IF(AND(OR(E143="Delivered",E143="Invoiced"),J143&lt;H143),"Unbilled","Clear")))))</f>
        <v/>
      </c>
    </row>
    <row r="144" ht="24" customHeight="1" s="31">
      <c r="A144" s="60" t="n"/>
      <c r="B144" s="61" t="n"/>
      <c r="C144" s="60" t="n"/>
      <c r="D144" s="60" t="n"/>
      <c r="E144" s="60" t="n"/>
      <c r="F144" s="63" t="n"/>
      <c r="G144" s="62" t="n"/>
      <c r="H144" s="62" t="n"/>
      <c r="I144" s="63" t="n"/>
      <c r="J144" s="62" t="n"/>
      <c r="K144" s="62" t="n"/>
      <c r="L144" s="57">
        <f>IF(OR(A144="",I144="",K144=""),"",I144*K144)</f>
        <v/>
      </c>
      <c r="M144" s="55">
        <f>IF(A144="","",IF(E144="Declined",IF(I144&gt;0,"Unapproved","Clear"),IF(I144&lt;=0,"Clear",IF(H144&lt;=0,"Unapproved",IF(AND(OR(E144="Delivered",E144="Invoiced"),J144&lt;H144),"Unbilled","Clear")))))</f>
        <v/>
      </c>
    </row>
    <row r="145" ht="24" customHeight="1" s="31">
      <c r="A145" s="60" t="n"/>
      <c r="B145" s="61" t="n"/>
      <c r="C145" s="60" t="n"/>
      <c r="D145" s="60" t="n"/>
      <c r="E145" s="60" t="n"/>
      <c r="F145" s="63" t="n"/>
      <c r="G145" s="62" t="n"/>
      <c r="H145" s="62" t="n"/>
      <c r="I145" s="63" t="n"/>
      <c r="J145" s="62" t="n"/>
      <c r="K145" s="62" t="n"/>
      <c r="L145" s="57">
        <f>IF(OR(A145="",I145="",K145=""),"",I145*K145)</f>
        <v/>
      </c>
      <c r="M145" s="55">
        <f>IF(A145="","",IF(E145="Declined",IF(I145&gt;0,"Unapproved","Clear"),IF(I145&lt;=0,"Clear",IF(H145&lt;=0,"Unapproved",IF(AND(OR(E145="Delivered",E145="Invoiced"),J145&lt;H145),"Unbilled","Clear")))))</f>
        <v/>
      </c>
    </row>
    <row r="146" ht="24" customHeight="1" s="31">
      <c r="A146" s="60" t="n"/>
      <c r="B146" s="61" t="n"/>
      <c r="C146" s="60" t="n"/>
      <c r="D146" s="60" t="n"/>
      <c r="E146" s="60" t="n"/>
      <c r="F146" s="63" t="n"/>
      <c r="G146" s="62" t="n"/>
      <c r="H146" s="62" t="n"/>
      <c r="I146" s="63" t="n"/>
      <c r="J146" s="62" t="n"/>
      <c r="K146" s="62" t="n"/>
      <c r="L146" s="57">
        <f>IF(OR(A146="",I146="",K146=""),"",I146*K146)</f>
        <v/>
      </c>
      <c r="M146" s="55">
        <f>IF(A146="","",IF(E146="Declined",IF(I146&gt;0,"Unapproved","Clear"),IF(I146&lt;=0,"Clear",IF(H146&lt;=0,"Unapproved",IF(AND(OR(E146="Delivered",E146="Invoiced"),J146&lt;H146),"Unbilled","Clear")))))</f>
        <v/>
      </c>
    </row>
    <row r="147" ht="24" customHeight="1" s="31">
      <c r="A147" s="60" t="n"/>
      <c r="B147" s="61" t="n"/>
      <c r="C147" s="60" t="n"/>
      <c r="D147" s="60" t="n"/>
      <c r="E147" s="60" t="n"/>
      <c r="F147" s="63" t="n"/>
      <c r="G147" s="62" t="n"/>
      <c r="H147" s="62" t="n"/>
      <c r="I147" s="63" t="n"/>
      <c r="J147" s="62" t="n"/>
      <c r="K147" s="62" t="n"/>
      <c r="L147" s="57">
        <f>IF(OR(A147="",I147="",K147=""),"",I147*K147)</f>
        <v/>
      </c>
      <c r="M147" s="55">
        <f>IF(A147="","",IF(E147="Declined",IF(I147&gt;0,"Unapproved","Clear"),IF(I147&lt;=0,"Clear",IF(H147&lt;=0,"Unapproved",IF(AND(OR(E147="Delivered",E147="Invoiced"),J147&lt;H147),"Unbilled","Clear")))))</f>
        <v/>
      </c>
    </row>
    <row r="148" ht="24" customHeight="1" s="31">
      <c r="A148" s="60" t="n"/>
      <c r="B148" s="61" t="n"/>
      <c r="C148" s="60" t="n"/>
      <c r="D148" s="60" t="n"/>
      <c r="E148" s="60" t="n"/>
      <c r="F148" s="63" t="n"/>
      <c r="G148" s="62" t="n"/>
      <c r="H148" s="62" t="n"/>
      <c r="I148" s="63" t="n"/>
      <c r="J148" s="62" t="n"/>
      <c r="K148" s="62" t="n"/>
      <c r="L148" s="57">
        <f>IF(OR(A148="",I148="",K148=""),"",I148*K148)</f>
        <v/>
      </c>
      <c r="M148" s="55">
        <f>IF(A148="","",IF(E148="Declined",IF(I148&gt;0,"Unapproved","Clear"),IF(I148&lt;=0,"Clear",IF(H148&lt;=0,"Unapproved",IF(AND(OR(E148="Delivered",E148="Invoiced"),J148&lt;H148),"Unbilled","Clear")))))</f>
        <v/>
      </c>
    </row>
    <row r="149" ht="24" customHeight="1" s="31">
      <c r="A149" s="60" t="n"/>
      <c r="B149" s="61" t="n"/>
      <c r="C149" s="60" t="n"/>
      <c r="D149" s="60" t="n"/>
      <c r="E149" s="60" t="n"/>
      <c r="F149" s="63" t="n"/>
      <c r="G149" s="62" t="n"/>
      <c r="H149" s="62" t="n"/>
      <c r="I149" s="63" t="n"/>
      <c r="J149" s="62" t="n"/>
      <c r="K149" s="62" t="n"/>
      <c r="L149" s="57">
        <f>IF(OR(A149="",I149="",K149=""),"",I149*K149)</f>
        <v/>
      </c>
      <c r="M149" s="55">
        <f>IF(A149="","",IF(E149="Declined",IF(I149&gt;0,"Unapproved","Clear"),IF(I149&lt;=0,"Clear",IF(H149&lt;=0,"Unapproved",IF(AND(OR(E149="Delivered",E149="Invoiced"),J149&lt;H149),"Unbilled","Clear")))))</f>
        <v/>
      </c>
    </row>
    <row r="150" ht="24" customHeight="1" s="31">
      <c r="A150" s="60" t="n"/>
      <c r="B150" s="61" t="n"/>
      <c r="C150" s="60" t="n"/>
      <c r="D150" s="60" t="n"/>
      <c r="E150" s="60" t="n"/>
      <c r="F150" s="63" t="n"/>
      <c r="G150" s="62" t="n"/>
      <c r="H150" s="62" t="n"/>
      <c r="I150" s="63" t="n"/>
      <c r="J150" s="62" t="n"/>
      <c r="K150" s="62" t="n"/>
      <c r="L150" s="57">
        <f>IF(OR(A150="",I150="",K150=""),"",I150*K150)</f>
        <v/>
      </c>
      <c r="M150" s="55">
        <f>IF(A150="","",IF(E150="Declined",IF(I150&gt;0,"Unapproved","Clear"),IF(I150&lt;=0,"Clear",IF(H150&lt;=0,"Unapproved",IF(AND(OR(E150="Delivered",E150="Invoiced"),J150&lt;H150),"Unbilled","Clear")))))</f>
        <v/>
      </c>
    </row>
    <row r="151" ht="24" customHeight="1" s="31">
      <c r="A151" s="60" t="n"/>
      <c r="B151" s="61" t="n"/>
      <c r="C151" s="60" t="n"/>
      <c r="D151" s="60" t="n"/>
      <c r="E151" s="60" t="n"/>
      <c r="F151" s="63" t="n"/>
      <c r="G151" s="62" t="n"/>
      <c r="H151" s="62" t="n"/>
      <c r="I151" s="63" t="n"/>
      <c r="J151" s="62" t="n"/>
      <c r="K151" s="62" t="n"/>
      <c r="L151" s="57">
        <f>IF(OR(A151="",I151="",K151=""),"",I151*K151)</f>
        <v/>
      </c>
      <c r="M151" s="55">
        <f>IF(A151="","",IF(E151="Declined",IF(I151&gt;0,"Unapproved","Clear"),IF(I151&lt;=0,"Clear",IF(H151&lt;=0,"Unapproved",IF(AND(OR(E151="Delivered",E151="Invoiced"),J151&lt;H151),"Unbilled","Clear")))))</f>
        <v/>
      </c>
    </row>
    <row r="152" ht="24" customHeight="1" s="31">
      <c r="A152" s="60" t="n"/>
      <c r="B152" s="61" t="n"/>
      <c r="C152" s="60" t="n"/>
      <c r="D152" s="60" t="n"/>
      <c r="E152" s="60" t="n"/>
      <c r="F152" s="63" t="n"/>
      <c r="G152" s="62" t="n"/>
      <c r="H152" s="62" t="n"/>
      <c r="I152" s="63" t="n"/>
      <c r="J152" s="62" t="n"/>
      <c r="K152" s="62" t="n"/>
      <c r="L152" s="57">
        <f>IF(OR(A152="",I152="",K152=""),"",I152*K152)</f>
        <v/>
      </c>
      <c r="M152" s="55">
        <f>IF(A152="","",IF(E152="Declined",IF(I152&gt;0,"Unapproved","Clear"),IF(I152&lt;=0,"Clear",IF(H152&lt;=0,"Unapproved",IF(AND(OR(E152="Delivered",E152="Invoiced"),J152&lt;H152),"Unbilled","Clear")))))</f>
        <v/>
      </c>
    </row>
    <row r="153" ht="24" customHeight="1" s="31">
      <c r="A153" s="60" t="n"/>
      <c r="B153" s="61" t="n"/>
      <c r="C153" s="60" t="n"/>
      <c r="D153" s="60" t="n"/>
      <c r="E153" s="60" t="n"/>
      <c r="F153" s="63" t="n"/>
      <c r="G153" s="62" t="n"/>
      <c r="H153" s="62" t="n"/>
      <c r="I153" s="63" t="n"/>
      <c r="J153" s="62" t="n"/>
      <c r="K153" s="62" t="n"/>
      <c r="L153" s="57">
        <f>IF(OR(A153="",I153="",K153=""),"",I153*K153)</f>
        <v/>
      </c>
      <c r="M153" s="55">
        <f>IF(A153="","",IF(E153="Declined",IF(I153&gt;0,"Unapproved","Clear"),IF(I153&lt;=0,"Clear",IF(H153&lt;=0,"Unapproved",IF(AND(OR(E153="Delivered",E153="Invoiced"),J153&lt;H153),"Unbilled","Clear")))))</f>
        <v/>
      </c>
    </row>
    <row r="154" ht="24" customHeight="1" s="31">
      <c r="A154" s="60" t="n"/>
      <c r="B154" s="61" t="n"/>
      <c r="C154" s="60" t="n"/>
      <c r="D154" s="60" t="n"/>
      <c r="E154" s="60" t="n"/>
      <c r="F154" s="63" t="n"/>
      <c r="G154" s="62" t="n"/>
      <c r="H154" s="62" t="n"/>
      <c r="I154" s="63" t="n"/>
      <c r="J154" s="62" t="n"/>
      <c r="K154" s="62" t="n"/>
      <c r="L154" s="57">
        <f>IF(OR(A154="",I154="",K154=""),"",I154*K154)</f>
        <v/>
      </c>
      <c r="M154" s="55">
        <f>IF(A154="","",IF(E154="Declined",IF(I154&gt;0,"Unapproved","Clear"),IF(I154&lt;=0,"Clear",IF(H154&lt;=0,"Unapproved",IF(AND(OR(E154="Delivered",E154="Invoiced"),J154&lt;H154),"Unbilled","Clear")))))</f>
        <v/>
      </c>
    </row>
    <row r="155" ht="24" customHeight="1" s="31">
      <c r="A155" s="60" t="n"/>
      <c r="B155" s="61" t="n"/>
      <c r="C155" s="60" t="n"/>
      <c r="D155" s="60" t="n"/>
      <c r="E155" s="60" t="n"/>
      <c r="F155" s="63" t="n"/>
      <c r="G155" s="62" t="n"/>
      <c r="H155" s="62" t="n"/>
      <c r="I155" s="63" t="n"/>
      <c r="J155" s="62" t="n"/>
      <c r="K155" s="62" t="n"/>
      <c r="L155" s="57">
        <f>IF(OR(A155="",I155="",K155=""),"",I155*K155)</f>
        <v/>
      </c>
      <c r="M155" s="55">
        <f>IF(A155="","",IF(E155="Declined",IF(I155&gt;0,"Unapproved","Clear"),IF(I155&lt;=0,"Clear",IF(H155&lt;=0,"Unapproved",IF(AND(OR(E155="Delivered",E155="Invoiced"),J155&lt;H155),"Unbilled","Clear")))))</f>
        <v/>
      </c>
    </row>
    <row r="156" ht="24" customHeight="1" s="31">
      <c r="A156" s="60" t="n"/>
      <c r="B156" s="61" t="n"/>
      <c r="C156" s="60" t="n"/>
      <c r="D156" s="60" t="n"/>
      <c r="E156" s="60" t="n"/>
      <c r="F156" s="63" t="n"/>
      <c r="G156" s="62" t="n"/>
      <c r="H156" s="62" t="n"/>
      <c r="I156" s="63" t="n"/>
      <c r="J156" s="62" t="n"/>
      <c r="K156" s="62" t="n"/>
      <c r="L156" s="57">
        <f>IF(OR(A156="",I156="",K156=""),"",I156*K156)</f>
        <v/>
      </c>
      <c r="M156" s="55">
        <f>IF(A156="","",IF(E156="Declined",IF(I156&gt;0,"Unapproved","Clear"),IF(I156&lt;=0,"Clear",IF(H156&lt;=0,"Unapproved",IF(AND(OR(E156="Delivered",E156="Invoiced"),J156&lt;H156),"Unbilled","Clear")))))</f>
        <v/>
      </c>
    </row>
    <row r="157" ht="24" customHeight="1" s="31">
      <c r="A157" s="60" t="n"/>
      <c r="B157" s="61" t="n"/>
      <c r="C157" s="60" t="n"/>
      <c r="D157" s="60" t="n"/>
      <c r="E157" s="60" t="n"/>
      <c r="F157" s="63" t="n"/>
      <c r="G157" s="62" t="n"/>
      <c r="H157" s="62" t="n"/>
      <c r="I157" s="63" t="n"/>
      <c r="J157" s="62" t="n"/>
      <c r="K157" s="62" t="n"/>
      <c r="L157" s="57">
        <f>IF(OR(A157="",I157="",K157=""),"",I157*K157)</f>
        <v/>
      </c>
      <c r="M157" s="55">
        <f>IF(A157="","",IF(E157="Declined",IF(I157&gt;0,"Unapproved","Clear"),IF(I157&lt;=0,"Clear",IF(H157&lt;=0,"Unapproved",IF(AND(OR(E157="Delivered",E157="Invoiced"),J157&lt;H157),"Unbilled","Clear")))))</f>
        <v/>
      </c>
    </row>
    <row r="158" ht="24" customHeight="1" s="31">
      <c r="A158" s="60" t="n"/>
      <c r="B158" s="61" t="n"/>
      <c r="C158" s="60" t="n"/>
      <c r="D158" s="60" t="n"/>
      <c r="E158" s="60" t="n"/>
      <c r="F158" s="63" t="n"/>
      <c r="G158" s="62" t="n"/>
      <c r="H158" s="62" t="n"/>
      <c r="I158" s="63" t="n"/>
      <c r="J158" s="62" t="n"/>
      <c r="K158" s="62" t="n"/>
      <c r="L158" s="57">
        <f>IF(OR(A158="",I158="",K158=""),"",I158*K158)</f>
        <v/>
      </c>
      <c r="M158" s="55">
        <f>IF(A158="","",IF(E158="Declined",IF(I158&gt;0,"Unapproved","Clear"),IF(I158&lt;=0,"Clear",IF(H158&lt;=0,"Unapproved",IF(AND(OR(E158="Delivered",E158="Invoiced"),J158&lt;H158),"Unbilled","Clear")))))</f>
        <v/>
      </c>
    </row>
    <row r="159" ht="24" customHeight="1" s="31">
      <c r="A159" s="60" t="n"/>
      <c r="B159" s="61" t="n"/>
      <c r="C159" s="60" t="n"/>
      <c r="D159" s="60" t="n"/>
      <c r="E159" s="60" t="n"/>
      <c r="F159" s="63" t="n"/>
      <c r="G159" s="62" t="n"/>
      <c r="H159" s="62" t="n"/>
      <c r="I159" s="63" t="n"/>
      <c r="J159" s="62" t="n"/>
      <c r="K159" s="62" t="n"/>
      <c r="L159" s="57">
        <f>IF(OR(A159="",I159="",K159=""),"",I159*K159)</f>
        <v/>
      </c>
      <c r="M159" s="55">
        <f>IF(A159="","",IF(E159="Declined",IF(I159&gt;0,"Unapproved","Clear"),IF(I159&lt;=0,"Clear",IF(H159&lt;=0,"Unapproved",IF(AND(OR(E159="Delivered",E159="Invoiced"),J159&lt;H159),"Unbilled","Clear")))))</f>
        <v/>
      </c>
    </row>
    <row r="160" ht="24" customHeight="1" s="31">
      <c r="A160" s="60" t="n"/>
      <c r="B160" s="61" t="n"/>
      <c r="C160" s="60" t="n"/>
      <c r="D160" s="60" t="n"/>
      <c r="E160" s="60" t="n"/>
      <c r="F160" s="63" t="n"/>
      <c r="G160" s="62" t="n"/>
      <c r="H160" s="62" t="n"/>
      <c r="I160" s="63" t="n"/>
      <c r="J160" s="62" t="n"/>
      <c r="K160" s="62" t="n"/>
      <c r="L160" s="57">
        <f>IF(OR(A160="",I160="",K160=""),"",I160*K160)</f>
        <v/>
      </c>
      <c r="M160" s="55">
        <f>IF(A160="","",IF(E160="Declined",IF(I160&gt;0,"Unapproved","Clear"),IF(I160&lt;=0,"Clear",IF(H160&lt;=0,"Unapproved",IF(AND(OR(E160="Delivered",E160="Invoiced"),J160&lt;H160),"Unbilled","Clear")))))</f>
        <v/>
      </c>
    </row>
    <row r="161" ht="24" customHeight="1" s="31">
      <c r="A161" s="60" t="n"/>
      <c r="B161" s="61" t="n"/>
      <c r="C161" s="60" t="n"/>
      <c r="D161" s="60" t="n"/>
      <c r="E161" s="60" t="n"/>
      <c r="F161" s="63" t="n"/>
      <c r="G161" s="62" t="n"/>
      <c r="H161" s="62" t="n"/>
      <c r="I161" s="63" t="n"/>
      <c r="J161" s="62" t="n"/>
      <c r="K161" s="62" t="n"/>
      <c r="L161" s="57">
        <f>IF(OR(A161="",I161="",K161=""),"",I161*K161)</f>
        <v/>
      </c>
      <c r="M161" s="55">
        <f>IF(A161="","",IF(E161="Declined",IF(I161&gt;0,"Unapproved","Clear"),IF(I161&lt;=0,"Clear",IF(H161&lt;=0,"Unapproved",IF(AND(OR(E161="Delivered",E161="Invoiced"),J161&lt;H161),"Unbilled","Clear")))))</f>
        <v/>
      </c>
    </row>
    <row r="162" ht="24" customHeight="1" s="31">
      <c r="A162" s="60" t="n"/>
      <c r="B162" s="61" t="n"/>
      <c r="C162" s="60" t="n"/>
      <c r="D162" s="60" t="n"/>
      <c r="E162" s="60" t="n"/>
      <c r="F162" s="63" t="n"/>
      <c r="G162" s="62" t="n"/>
      <c r="H162" s="62" t="n"/>
      <c r="I162" s="63" t="n"/>
      <c r="J162" s="62" t="n"/>
      <c r="K162" s="62" t="n"/>
      <c r="L162" s="57">
        <f>IF(OR(A162="",I162="",K162=""),"",I162*K162)</f>
        <v/>
      </c>
      <c r="M162" s="55">
        <f>IF(A162="","",IF(E162="Declined",IF(I162&gt;0,"Unapproved","Clear"),IF(I162&lt;=0,"Clear",IF(H162&lt;=0,"Unapproved",IF(AND(OR(E162="Delivered",E162="Invoiced"),J162&lt;H162),"Unbilled","Clear")))))</f>
        <v/>
      </c>
    </row>
    <row r="163" ht="24" customHeight="1" s="31">
      <c r="A163" s="60" t="n"/>
      <c r="B163" s="61" t="n"/>
      <c r="C163" s="60" t="n"/>
      <c r="D163" s="60" t="n"/>
      <c r="E163" s="60" t="n"/>
      <c r="F163" s="63" t="n"/>
      <c r="G163" s="62" t="n"/>
      <c r="H163" s="62" t="n"/>
      <c r="I163" s="63" t="n"/>
      <c r="J163" s="62" t="n"/>
      <c r="K163" s="62" t="n"/>
      <c r="L163" s="57">
        <f>IF(OR(A163="",I163="",K163=""),"",I163*K163)</f>
        <v/>
      </c>
      <c r="M163" s="55">
        <f>IF(A163="","",IF(E163="Declined",IF(I163&gt;0,"Unapproved","Clear"),IF(I163&lt;=0,"Clear",IF(H163&lt;=0,"Unapproved",IF(AND(OR(E163="Delivered",E163="Invoiced"),J163&lt;H163),"Unbilled","Clear")))))</f>
        <v/>
      </c>
    </row>
    <row r="164" ht="24" customHeight="1" s="31">
      <c r="A164" s="60" t="n"/>
      <c r="B164" s="61" t="n"/>
      <c r="C164" s="60" t="n"/>
      <c r="D164" s="60" t="n"/>
      <c r="E164" s="60" t="n"/>
      <c r="F164" s="63" t="n"/>
      <c r="G164" s="62" t="n"/>
      <c r="H164" s="62" t="n"/>
      <c r="I164" s="63" t="n"/>
      <c r="J164" s="62" t="n"/>
      <c r="K164" s="62" t="n"/>
      <c r="L164" s="57">
        <f>IF(OR(A164="",I164="",K164=""),"",I164*K164)</f>
        <v/>
      </c>
      <c r="M164" s="55">
        <f>IF(A164="","",IF(E164="Declined",IF(I164&gt;0,"Unapproved","Clear"),IF(I164&lt;=0,"Clear",IF(H164&lt;=0,"Unapproved",IF(AND(OR(E164="Delivered",E164="Invoiced"),J164&lt;H164),"Unbilled","Clear")))))</f>
        <v/>
      </c>
    </row>
    <row r="165" ht="24" customHeight="1" s="31">
      <c r="A165" s="60" t="n"/>
      <c r="B165" s="61" t="n"/>
      <c r="C165" s="60" t="n"/>
      <c r="D165" s="60" t="n"/>
      <c r="E165" s="60" t="n"/>
      <c r="F165" s="63" t="n"/>
      <c r="G165" s="62" t="n"/>
      <c r="H165" s="62" t="n"/>
      <c r="I165" s="63" t="n"/>
      <c r="J165" s="62" t="n"/>
      <c r="K165" s="62" t="n"/>
      <c r="L165" s="57">
        <f>IF(OR(A165="",I165="",K165=""),"",I165*K165)</f>
        <v/>
      </c>
      <c r="M165" s="55">
        <f>IF(A165="","",IF(E165="Declined",IF(I165&gt;0,"Unapproved","Clear"),IF(I165&lt;=0,"Clear",IF(H165&lt;=0,"Unapproved",IF(AND(OR(E165="Delivered",E165="Invoiced"),J165&lt;H165),"Unbilled","Clear")))))</f>
        <v/>
      </c>
    </row>
    <row r="166" ht="24" customHeight="1" s="31">
      <c r="A166" s="60" t="n"/>
      <c r="B166" s="61" t="n"/>
      <c r="C166" s="60" t="n"/>
      <c r="D166" s="60" t="n"/>
      <c r="E166" s="60" t="n"/>
      <c r="F166" s="63" t="n"/>
      <c r="G166" s="62" t="n"/>
      <c r="H166" s="62" t="n"/>
      <c r="I166" s="63" t="n"/>
      <c r="J166" s="62" t="n"/>
      <c r="K166" s="62" t="n"/>
      <c r="L166" s="57">
        <f>IF(OR(A166="",I166="",K166=""),"",I166*K166)</f>
        <v/>
      </c>
      <c r="M166" s="55">
        <f>IF(A166="","",IF(E166="Declined",IF(I166&gt;0,"Unapproved","Clear"),IF(I166&lt;=0,"Clear",IF(H166&lt;=0,"Unapproved",IF(AND(OR(E166="Delivered",E166="Invoiced"),J166&lt;H166),"Unbilled","Clear")))))</f>
        <v/>
      </c>
    </row>
    <row r="167" ht="24" customHeight="1" s="31">
      <c r="A167" s="60" t="n"/>
      <c r="B167" s="61" t="n"/>
      <c r="C167" s="60" t="n"/>
      <c r="D167" s="60" t="n"/>
      <c r="E167" s="60" t="n"/>
      <c r="F167" s="63" t="n"/>
      <c r="G167" s="62" t="n"/>
      <c r="H167" s="62" t="n"/>
      <c r="I167" s="63" t="n"/>
      <c r="J167" s="62" t="n"/>
      <c r="K167" s="62" t="n"/>
      <c r="L167" s="57">
        <f>IF(OR(A167="",I167="",K167=""),"",I167*K167)</f>
        <v/>
      </c>
      <c r="M167" s="55">
        <f>IF(A167="","",IF(E167="Declined",IF(I167&gt;0,"Unapproved","Clear"),IF(I167&lt;=0,"Clear",IF(H167&lt;=0,"Unapproved",IF(AND(OR(E167="Delivered",E167="Invoiced"),J167&lt;H167),"Unbilled","Clear")))))</f>
        <v/>
      </c>
    </row>
    <row r="168" ht="24" customHeight="1" s="31">
      <c r="A168" s="60" t="n"/>
      <c r="B168" s="61" t="n"/>
      <c r="C168" s="60" t="n"/>
      <c r="D168" s="60" t="n"/>
      <c r="E168" s="60" t="n"/>
      <c r="F168" s="63" t="n"/>
      <c r="G168" s="62" t="n"/>
      <c r="H168" s="62" t="n"/>
      <c r="I168" s="63" t="n"/>
      <c r="J168" s="62" t="n"/>
      <c r="K168" s="62" t="n"/>
      <c r="L168" s="57">
        <f>IF(OR(A168="",I168="",K168=""),"",I168*K168)</f>
        <v/>
      </c>
      <c r="M168" s="55">
        <f>IF(A168="","",IF(E168="Declined",IF(I168&gt;0,"Unapproved","Clear"),IF(I168&lt;=0,"Clear",IF(H168&lt;=0,"Unapproved",IF(AND(OR(E168="Delivered",E168="Invoiced"),J168&lt;H168),"Unbilled","Clear")))))</f>
        <v/>
      </c>
    </row>
    <row r="169" ht="24" customHeight="1" s="31">
      <c r="A169" s="60" t="n"/>
      <c r="B169" s="61" t="n"/>
      <c r="C169" s="60" t="n"/>
      <c r="D169" s="60" t="n"/>
      <c r="E169" s="60" t="n"/>
      <c r="F169" s="63" t="n"/>
      <c r="G169" s="62" t="n"/>
      <c r="H169" s="62" t="n"/>
      <c r="I169" s="63" t="n"/>
      <c r="J169" s="62" t="n"/>
      <c r="K169" s="62" t="n"/>
      <c r="L169" s="57">
        <f>IF(OR(A169="",I169="",K169=""),"",I169*K169)</f>
        <v/>
      </c>
      <c r="M169" s="55">
        <f>IF(A169="","",IF(E169="Declined",IF(I169&gt;0,"Unapproved","Clear"),IF(I169&lt;=0,"Clear",IF(H169&lt;=0,"Unapproved",IF(AND(OR(E169="Delivered",E169="Invoiced"),J169&lt;H169),"Unbilled","Clear")))))</f>
        <v/>
      </c>
    </row>
    <row r="170" ht="24" customHeight="1" s="31">
      <c r="A170" s="60" t="n"/>
      <c r="B170" s="61" t="n"/>
      <c r="C170" s="60" t="n"/>
      <c r="D170" s="60" t="n"/>
      <c r="E170" s="60" t="n"/>
      <c r="F170" s="63" t="n"/>
      <c r="G170" s="62" t="n"/>
      <c r="H170" s="62" t="n"/>
      <c r="I170" s="63" t="n"/>
      <c r="J170" s="62" t="n"/>
      <c r="K170" s="62" t="n"/>
      <c r="L170" s="57">
        <f>IF(OR(A170="",I170="",K170=""),"",I170*K170)</f>
        <v/>
      </c>
      <c r="M170" s="55">
        <f>IF(A170="","",IF(E170="Declined",IF(I170&gt;0,"Unapproved","Clear"),IF(I170&lt;=0,"Clear",IF(H170&lt;=0,"Unapproved",IF(AND(OR(E170="Delivered",E170="Invoiced"),J170&lt;H170),"Unbilled","Clear")))))</f>
        <v/>
      </c>
    </row>
    <row r="171" ht="24" customHeight="1" s="31">
      <c r="A171" s="60" t="n"/>
      <c r="B171" s="61" t="n"/>
      <c r="C171" s="60" t="n"/>
      <c r="D171" s="60" t="n"/>
      <c r="E171" s="60" t="n"/>
      <c r="F171" s="63" t="n"/>
      <c r="G171" s="62" t="n"/>
      <c r="H171" s="62" t="n"/>
      <c r="I171" s="63" t="n"/>
      <c r="J171" s="62" t="n"/>
      <c r="K171" s="62" t="n"/>
      <c r="L171" s="57">
        <f>IF(OR(A171="",I171="",K171=""),"",I171*K171)</f>
        <v/>
      </c>
      <c r="M171" s="55">
        <f>IF(A171="","",IF(E171="Declined",IF(I171&gt;0,"Unapproved","Clear"),IF(I171&lt;=0,"Clear",IF(H171&lt;=0,"Unapproved",IF(AND(OR(E171="Delivered",E171="Invoiced"),J171&lt;H171),"Unbilled","Clear")))))</f>
        <v/>
      </c>
    </row>
    <row r="172" ht="24" customHeight="1" s="31">
      <c r="A172" s="60" t="n"/>
      <c r="B172" s="61" t="n"/>
      <c r="C172" s="60" t="n"/>
      <c r="D172" s="60" t="n"/>
      <c r="E172" s="60" t="n"/>
      <c r="F172" s="63" t="n"/>
      <c r="G172" s="62" t="n"/>
      <c r="H172" s="62" t="n"/>
      <c r="I172" s="63" t="n"/>
      <c r="J172" s="62" t="n"/>
      <c r="K172" s="62" t="n"/>
      <c r="L172" s="57">
        <f>IF(OR(A172="",I172="",K172=""),"",I172*K172)</f>
        <v/>
      </c>
      <c r="M172" s="55">
        <f>IF(A172="","",IF(E172="Declined",IF(I172&gt;0,"Unapproved","Clear"),IF(I172&lt;=0,"Clear",IF(H172&lt;=0,"Unapproved",IF(AND(OR(E172="Delivered",E172="Invoiced"),J172&lt;H172),"Unbilled","Clear")))))</f>
        <v/>
      </c>
    </row>
    <row r="173" ht="24" customHeight="1" s="31">
      <c r="A173" s="60" t="n"/>
      <c r="B173" s="61" t="n"/>
      <c r="C173" s="60" t="n"/>
      <c r="D173" s="60" t="n"/>
      <c r="E173" s="60" t="n"/>
      <c r="F173" s="63" t="n"/>
      <c r="G173" s="62" t="n"/>
      <c r="H173" s="62" t="n"/>
      <c r="I173" s="63" t="n"/>
      <c r="J173" s="62" t="n"/>
      <c r="K173" s="62" t="n"/>
      <c r="L173" s="57">
        <f>IF(OR(A173="",I173="",K173=""),"",I173*K173)</f>
        <v/>
      </c>
      <c r="M173" s="55">
        <f>IF(A173="","",IF(E173="Declined",IF(I173&gt;0,"Unapproved","Clear"),IF(I173&lt;=0,"Clear",IF(H173&lt;=0,"Unapproved",IF(AND(OR(E173="Delivered",E173="Invoiced"),J173&lt;H173),"Unbilled","Clear")))))</f>
        <v/>
      </c>
    </row>
    <row r="174" ht="24" customHeight="1" s="31">
      <c r="A174" s="60" t="n"/>
      <c r="B174" s="61" t="n"/>
      <c r="C174" s="60" t="n"/>
      <c r="D174" s="60" t="n"/>
      <c r="E174" s="60" t="n"/>
      <c r="F174" s="63" t="n"/>
      <c r="G174" s="62" t="n"/>
      <c r="H174" s="62" t="n"/>
      <c r="I174" s="63" t="n"/>
      <c r="J174" s="62" t="n"/>
      <c r="K174" s="62" t="n"/>
      <c r="L174" s="57">
        <f>IF(OR(A174="",I174="",K174=""),"",I174*K174)</f>
        <v/>
      </c>
      <c r="M174" s="55">
        <f>IF(A174="","",IF(E174="Declined",IF(I174&gt;0,"Unapproved","Clear"),IF(I174&lt;=0,"Clear",IF(H174&lt;=0,"Unapproved",IF(AND(OR(E174="Delivered",E174="Invoiced"),J174&lt;H174),"Unbilled","Clear")))))</f>
        <v/>
      </c>
    </row>
    <row r="175" ht="24" customHeight="1" s="31">
      <c r="A175" s="60" t="n"/>
      <c r="B175" s="61" t="n"/>
      <c r="C175" s="60" t="n"/>
      <c r="D175" s="60" t="n"/>
      <c r="E175" s="60" t="n"/>
      <c r="F175" s="63" t="n"/>
      <c r="G175" s="62" t="n"/>
      <c r="H175" s="62" t="n"/>
      <c r="I175" s="63" t="n"/>
      <c r="J175" s="62" t="n"/>
      <c r="K175" s="62" t="n"/>
      <c r="L175" s="57">
        <f>IF(OR(A175="",I175="",K175=""),"",I175*K175)</f>
        <v/>
      </c>
      <c r="M175" s="55">
        <f>IF(A175="","",IF(E175="Declined",IF(I175&gt;0,"Unapproved","Clear"),IF(I175&lt;=0,"Clear",IF(H175&lt;=0,"Unapproved",IF(AND(OR(E175="Delivered",E175="Invoiced"),J175&lt;H175),"Unbilled","Clear")))))</f>
        <v/>
      </c>
    </row>
    <row r="176" ht="24" customHeight="1" s="31">
      <c r="A176" s="60" t="n"/>
      <c r="B176" s="61" t="n"/>
      <c r="C176" s="60" t="n"/>
      <c r="D176" s="60" t="n"/>
      <c r="E176" s="60" t="n"/>
      <c r="F176" s="63" t="n"/>
      <c r="G176" s="62" t="n"/>
      <c r="H176" s="62" t="n"/>
      <c r="I176" s="63" t="n"/>
      <c r="J176" s="62" t="n"/>
      <c r="K176" s="62" t="n"/>
      <c r="L176" s="57">
        <f>IF(OR(A176="",I176="",K176=""),"",I176*K176)</f>
        <v/>
      </c>
      <c r="M176" s="55">
        <f>IF(A176="","",IF(E176="Declined",IF(I176&gt;0,"Unapproved","Clear"),IF(I176&lt;=0,"Clear",IF(H176&lt;=0,"Unapproved",IF(AND(OR(E176="Delivered",E176="Invoiced"),J176&lt;H176),"Unbilled","Clear")))))</f>
        <v/>
      </c>
    </row>
    <row r="177" ht="24" customHeight="1" s="31">
      <c r="A177" s="60" t="n"/>
      <c r="B177" s="61" t="n"/>
      <c r="C177" s="60" t="n"/>
      <c r="D177" s="60" t="n"/>
      <c r="E177" s="60" t="n"/>
      <c r="F177" s="63" t="n"/>
      <c r="G177" s="62" t="n"/>
      <c r="H177" s="62" t="n"/>
      <c r="I177" s="63" t="n"/>
      <c r="J177" s="62" t="n"/>
      <c r="K177" s="62" t="n"/>
      <c r="L177" s="57">
        <f>IF(OR(A177="",I177="",K177=""),"",I177*K177)</f>
        <v/>
      </c>
      <c r="M177" s="55">
        <f>IF(A177="","",IF(E177="Declined",IF(I177&gt;0,"Unapproved","Clear"),IF(I177&lt;=0,"Clear",IF(H177&lt;=0,"Unapproved",IF(AND(OR(E177="Delivered",E177="Invoiced"),J177&lt;H177),"Unbilled","Clear")))))</f>
        <v/>
      </c>
    </row>
    <row r="178" ht="24" customHeight="1" s="31">
      <c r="A178" s="60" t="n"/>
      <c r="B178" s="61" t="n"/>
      <c r="C178" s="60" t="n"/>
      <c r="D178" s="60" t="n"/>
      <c r="E178" s="60" t="n"/>
      <c r="F178" s="63" t="n"/>
      <c r="G178" s="62" t="n"/>
      <c r="H178" s="62" t="n"/>
      <c r="I178" s="63" t="n"/>
      <c r="J178" s="62" t="n"/>
      <c r="K178" s="62" t="n"/>
      <c r="L178" s="57">
        <f>IF(OR(A178="",I178="",K178=""),"",I178*K178)</f>
        <v/>
      </c>
      <c r="M178" s="55">
        <f>IF(A178="","",IF(E178="Declined",IF(I178&gt;0,"Unapproved","Clear"),IF(I178&lt;=0,"Clear",IF(H178&lt;=0,"Unapproved",IF(AND(OR(E178="Delivered",E178="Invoiced"),J178&lt;H178),"Unbilled","Clear")))))</f>
        <v/>
      </c>
    </row>
    <row r="179" ht="24" customHeight="1" s="31">
      <c r="A179" s="60" t="n"/>
      <c r="B179" s="61" t="n"/>
      <c r="C179" s="60" t="n"/>
      <c r="D179" s="60" t="n"/>
      <c r="E179" s="60" t="n"/>
      <c r="F179" s="63" t="n"/>
      <c r="G179" s="62" t="n"/>
      <c r="H179" s="62" t="n"/>
      <c r="I179" s="63" t="n"/>
      <c r="J179" s="62" t="n"/>
      <c r="K179" s="62" t="n"/>
      <c r="L179" s="57">
        <f>IF(OR(A179="",I179="",K179=""),"",I179*K179)</f>
        <v/>
      </c>
      <c r="M179" s="55">
        <f>IF(A179="","",IF(E179="Declined",IF(I179&gt;0,"Unapproved","Clear"),IF(I179&lt;=0,"Clear",IF(H179&lt;=0,"Unapproved",IF(AND(OR(E179="Delivered",E179="Invoiced"),J179&lt;H179),"Unbilled","Clear")))))</f>
        <v/>
      </c>
    </row>
    <row r="180" ht="24" customHeight="1" s="31">
      <c r="A180" s="60" t="n"/>
      <c r="B180" s="61" t="n"/>
      <c r="C180" s="60" t="n"/>
      <c r="D180" s="60" t="n"/>
      <c r="E180" s="60" t="n"/>
      <c r="F180" s="63" t="n"/>
      <c r="G180" s="62" t="n"/>
      <c r="H180" s="62" t="n"/>
      <c r="I180" s="63" t="n"/>
      <c r="J180" s="62" t="n"/>
      <c r="K180" s="62" t="n"/>
      <c r="L180" s="57">
        <f>IF(OR(A180="",I180="",K180=""),"",I180*K180)</f>
        <v/>
      </c>
      <c r="M180" s="55">
        <f>IF(A180="","",IF(E180="Declined",IF(I180&gt;0,"Unapproved","Clear"),IF(I180&lt;=0,"Clear",IF(H180&lt;=0,"Unapproved",IF(AND(OR(E180="Delivered",E180="Invoiced"),J180&lt;H180),"Unbilled","Clear")))))</f>
        <v/>
      </c>
    </row>
    <row r="181" ht="24" customHeight="1" s="31">
      <c r="A181" s="60" t="n"/>
      <c r="B181" s="61" t="n"/>
      <c r="C181" s="60" t="n"/>
      <c r="D181" s="60" t="n"/>
      <c r="E181" s="60" t="n"/>
      <c r="F181" s="63" t="n"/>
      <c r="G181" s="62" t="n"/>
      <c r="H181" s="62" t="n"/>
      <c r="I181" s="63" t="n"/>
      <c r="J181" s="62" t="n"/>
      <c r="K181" s="62" t="n"/>
      <c r="L181" s="57">
        <f>IF(OR(A181="",I181="",K181=""),"",I181*K181)</f>
        <v/>
      </c>
      <c r="M181" s="55">
        <f>IF(A181="","",IF(E181="Declined",IF(I181&gt;0,"Unapproved","Clear"),IF(I181&lt;=0,"Clear",IF(H181&lt;=0,"Unapproved",IF(AND(OR(E181="Delivered",E181="Invoiced"),J181&lt;H181),"Unbilled","Clear")))))</f>
        <v/>
      </c>
    </row>
    <row r="182" ht="24" customHeight="1" s="31">
      <c r="A182" s="60" t="n"/>
      <c r="B182" s="61" t="n"/>
      <c r="C182" s="60" t="n"/>
      <c r="D182" s="60" t="n"/>
      <c r="E182" s="60" t="n"/>
      <c r="F182" s="63" t="n"/>
      <c r="G182" s="62" t="n"/>
      <c r="H182" s="62" t="n"/>
      <c r="I182" s="63" t="n"/>
      <c r="J182" s="62" t="n"/>
      <c r="K182" s="62" t="n"/>
      <c r="L182" s="57">
        <f>IF(OR(A182="",I182="",K182=""),"",I182*K182)</f>
        <v/>
      </c>
      <c r="M182" s="55">
        <f>IF(A182="","",IF(E182="Declined",IF(I182&gt;0,"Unapproved","Clear"),IF(I182&lt;=0,"Clear",IF(H182&lt;=0,"Unapproved",IF(AND(OR(E182="Delivered",E182="Invoiced"),J182&lt;H182),"Unbilled","Clear")))))</f>
        <v/>
      </c>
    </row>
    <row r="183" ht="24" customHeight="1" s="31">
      <c r="A183" s="60" t="n"/>
      <c r="B183" s="61" t="n"/>
      <c r="C183" s="60" t="n"/>
      <c r="D183" s="60" t="n"/>
      <c r="E183" s="60" t="n"/>
      <c r="F183" s="63" t="n"/>
      <c r="G183" s="62" t="n"/>
      <c r="H183" s="62" t="n"/>
      <c r="I183" s="63" t="n"/>
      <c r="J183" s="62" t="n"/>
      <c r="K183" s="62" t="n"/>
      <c r="L183" s="57">
        <f>IF(OR(A183="",I183="",K183=""),"",I183*K183)</f>
        <v/>
      </c>
      <c r="M183" s="55">
        <f>IF(A183="","",IF(E183="Declined",IF(I183&gt;0,"Unapproved","Clear"),IF(I183&lt;=0,"Clear",IF(H183&lt;=0,"Unapproved",IF(AND(OR(E183="Delivered",E183="Invoiced"),J183&lt;H183),"Unbilled","Clear")))))</f>
        <v/>
      </c>
    </row>
    <row r="184" ht="24" customHeight="1" s="31">
      <c r="A184" s="60" t="n"/>
      <c r="B184" s="61" t="n"/>
      <c r="C184" s="60" t="n"/>
      <c r="D184" s="60" t="n"/>
      <c r="E184" s="60" t="n"/>
      <c r="F184" s="63" t="n"/>
      <c r="G184" s="62" t="n"/>
      <c r="H184" s="62" t="n"/>
      <c r="I184" s="63" t="n"/>
      <c r="J184" s="62" t="n"/>
      <c r="K184" s="62" t="n"/>
      <c r="L184" s="57">
        <f>IF(OR(A184="",I184="",K184=""),"",I184*K184)</f>
        <v/>
      </c>
      <c r="M184" s="55">
        <f>IF(A184="","",IF(E184="Declined",IF(I184&gt;0,"Unapproved","Clear"),IF(I184&lt;=0,"Clear",IF(H184&lt;=0,"Unapproved",IF(AND(OR(E184="Delivered",E184="Invoiced"),J184&lt;H184),"Unbilled","Clear")))))</f>
        <v/>
      </c>
    </row>
    <row r="185" ht="24" customHeight="1" s="31">
      <c r="A185" s="60" t="n"/>
      <c r="B185" s="61" t="n"/>
      <c r="C185" s="60" t="n"/>
      <c r="D185" s="60" t="n"/>
      <c r="E185" s="60" t="n"/>
      <c r="F185" s="63" t="n"/>
      <c r="G185" s="62" t="n"/>
      <c r="H185" s="62" t="n"/>
      <c r="I185" s="63" t="n"/>
      <c r="J185" s="62" t="n"/>
      <c r="K185" s="62" t="n"/>
      <c r="L185" s="57">
        <f>IF(OR(A185="",I185="",K185=""),"",I185*K185)</f>
        <v/>
      </c>
      <c r="M185" s="55">
        <f>IF(A185="","",IF(E185="Declined",IF(I185&gt;0,"Unapproved","Clear"),IF(I185&lt;=0,"Clear",IF(H185&lt;=0,"Unapproved",IF(AND(OR(E185="Delivered",E185="Invoiced"),J185&lt;H185),"Unbilled","Clear")))))</f>
        <v/>
      </c>
    </row>
    <row r="186" ht="24" customHeight="1" s="31">
      <c r="A186" s="60" t="n"/>
      <c r="B186" s="61" t="n"/>
      <c r="C186" s="60" t="n"/>
      <c r="D186" s="60" t="n"/>
      <c r="E186" s="60" t="n"/>
      <c r="F186" s="63" t="n"/>
      <c r="G186" s="62" t="n"/>
      <c r="H186" s="62" t="n"/>
      <c r="I186" s="63" t="n"/>
      <c r="J186" s="62" t="n"/>
      <c r="K186" s="62" t="n"/>
      <c r="L186" s="57">
        <f>IF(OR(A186="",I186="",K186=""),"",I186*K186)</f>
        <v/>
      </c>
      <c r="M186" s="55">
        <f>IF(A186="","",IF(E186="Declined",IF(I186&gt;0,"Unapproved","Clear"),IF(I186&lt;=0,"Clear",IF(H186&lt;=0,"Unapproved",IF(AND(OR(E186="Delivered",E186="Invoiced"),J186&lt;H186),"Unbilled","Clear")))))</f>
        <v/>
      </c>
    </row>
    <row r="187" ht="24" customHeight="1" s="31">
      <c r="A187" s="60" t="n"/>
      <c r="B187" s="61" t="n"/>
      <c r="C187" s="60" t="n"/>
      <c r="D187" s="60" t="n"/>
      <c r="E187" s="60" t="n"/>
      <c r="F187" s="63" t="n"/>
      <c r="G187" s="62" t="n"/>
      <c r="H187" s="62" t="n"/>
      <c r="I187" s="63" t="n"/>
      <c r="J187" s="62" t="n"/>
      <c r="K187" s="62" t="n"/>
      <c r="L187" s="57">
        <f>IF(OR(A187="",I187="",K187=""),"",I187*K187)</f>
        <v/>
      </c>
      <c r="M187" s="55">
        <f>IF(A187="","",IF(E187="Declined",IF(I187&gt;0,"Unapproved","Clear"),IF(I187&lt;=0,"Clear",IF(H187&lt;=0,"Unapproved",IF(AND(OR(E187="Delivered",E187="Invoiced"),J187&lt;H187),"Unbilled","Clear")))))</f>
        <v/>
      </c>
    </row>
    <row r="188" ht="24" customHeight="1" s="31">
      <c r="A188" s="60" t="n"/>
      <c r="B188" s="61" t="n"/>
      <c r="C188" s="60" t="n"/>
      <c r="D188" s="60" t="n"/>
      <c r="E188" s="60" t="n"/>
      <c r="F188" s="63" t="n"/>
      <c r="G188" s="62" t="n"/>
      <c r="H188" s="62" t="n"/>
      <c r="I188" s="63" t="n"/>
      <c r="J188" s="62" t="n"/>
      <c r="K188" s="62" t="n"/>
      <c r="L188" s="57">
        <f>IF(OR(A188="",I188="",K188=""),"",I188*K188)</f>
        <v/>
      </c>
      <c r="M188" s="55">
        <f>IF(A188="","",IF(E188="Declined",IF(I188&gt;0,"Unapproved","Clear"),IF(I188&lt;=0,"Clear",IF(H188&lt;=0,"Unapproved",IF(AND(OR(E188="Delivered",E188="Invoiced"),J188&lt;H188),"Unbilled","Clear")))))</f>
        <v/>
      </c>
    </row>
    <row r="189" ht="24" customHeight="1" s="31">
      <c r="A189" s="60" t="n"/>
      <c r="B189" s="61" t="n"/>
      <c r="C189" s="60" t="n"/>
      <c r="D189" s="60" t="n"/>
      <c r="E189" s="60" t="n"/>
      <c r="F189" s="63" t="n"/>
      <c r="G189" s="62" t="n"/>
      <c r="H189" s="62" t="n"/>
      <c r="I189" s="63" t="n"/>
      <c r="J189" s="62" t="n"/>
      <c r="K189" s="62" t="n"/>
      <c r="L189" s="57">
        <f>IF(OR(A189="",I189="",K189=""),"",I189*K189)</f>
        <v/>
      </c>
      <c r="M189" s="55">
        <f>IF(A189="","",IF(E189="Declined",IF(I189&gt;0,"Unapproved","Clear"),IF(I189&lt;=0,"Clear",IF(H189&lt;=0,"Unapproved",IF(AND(OR(E189="Delivered",E189="Invoiced"),J189&lt;H189),"Unbilled","Clear")))))</f>
        <v/>
      </c>
    </row>
    <row r="190" ht="24" customHeight="1" s="31">
      <c r="A190" s="60" t="n"/>
      <c r="B190" s="61" t="n"/>
      <c r="C190" s="60" t="n"/>
      <c r="D190" s="60" t="n"/>
      <c r="E190" s="60" t="n"/>
      <c r="F190" s="63" t="n"/>
      <c r="G190" s="62" t="n"/>
      <c r="H190" s="62" t="n"/>
      <c r="I190" s="63" t="n"/>
      <c r="J190" s="62" t="n"/>
      <c r="K190" s="62" t="n"/>
      <c r="L190" s="57">
        <f>IF(OR(A190="",I190="",K190=""),"",I190*K190)</f>
        <v/>
      </c>
      <c r="M190" s="55">
        <f>IF(A190="","",IF(E190="Declined",IF(I190&gt;0,"Unapproved","Clear"),IF(I190&lt;=0,"Clear",IF(H190&lt;=0,"Unapproved",IF(AND(OR(E190="Delivered",E190="Invoiced"),J190&lt;H190),"Unbilled","Clear")))))</f>
        <v/>
      </c>
    </row>
    <row r="191" ht="24" customHeight="1" s="31">
      <c r="A191" s="60" t="n"/>
      <c r="B191" s="61" t="n"/>
      <c r="C191" s="60" t="n"/>
      <c r="D191" s="60" t="n"/>
      <c r="E191" s="60" t="n"/>
      <c r="F191" s="63" t="n"/>
      <c r="G191" s="62" t="n"/>
      <c r="H191" s="62" t="n"/>
      <c r="I191" s="63" t="n"/>
      <c r="J191" s="62" t="n"/>
      <c r="K191" s="62" t="n"/>
      <c r="L191" s="57">
        <f>IF(OR(A191="",I191="",K191=""),"",I191*K191)</f>
        <v/>
      </c>
      <c r="M191" s="55">
        <f>IF(A191="","",IF(E191="Declined",IF(I191&gt;0,"Unapproved","Clear"),IF(I191&lt;=0,"Clear",IF(H191&lt;=0,"Unapproved",IF(AND(OR(E191="Delivered",E191="Invoiced"),J191&lt;H191),"Unbilled","Clear")))))</f>
        <v/>
      </c>
    </row>
    <row r="192" ht="24" customHeight="1" s="31">
      <c r="A192" s="60" t="n"/>
      <c r="B192" s="61" t="n"/>
      <c r="C192" s="60" t="n"/>
      <c r="D192" s="60" t="n"/>
      <c r="E192" s="60" t="n"/>
      <c r="F192" s="63" t="n"/>
      <c r="G192" s="62" t="n"/>
      <c r="H192" s="62" t="n"/>
      <c r="I192" s="63" t="n"/>
      <c r="J192" s="62" t="n"/>
      <c r="K192" s="62" t="n"/>
      <c r="L192" s="57">
        <f>IF(OR(A192="",I192="",K192=""),"",I192*K192)</f>
        <v/>
      </c>
      <c r="M192" s="55">
        <f>IF(A192="","",IF(E192="Declined",IF(I192&gt;0,"Unapproved","Clear"),IF(I192&lt;=0,"Clear",IF(H192&lt;=0,"Unapproved",IF(AND(OR(E192="Delivered",E192="Invoiced"),J192&lt;H192),"Unbilled","Clear")))))</f>
        <v/>
      </c>
    </row>
    <row r="193" ht="24" customHeight="1" s="31">
      <c r="A193" s="60" t="n"/>
      <c r="B193" s="61" t="n"/>
      <c r="C193" s="60" t="n"/>
      <c r="D193" s="60" t="n"/>
      <c r="E193" s="60" t="n"/>
      <c r="F193" s="63" t="n"/>
      <c r="G193" s="62" t="n"/>
      <c r="H193" s="62" t="n"/>
      <c r="I193" s="63" t="n"/>
      <c r="J193" s="62" t="n"/>
      <c r="K193" s="62" t="n"/>
      <c r="L193" s="57">
        <f>IF(OR(A193="",I193="",K193=""),"",I193*K193)</f>
        <v/>
      </c>
      <c r="M193" s="55">
        <f>IF(A193="","",IF(E193="Declined",IF(I193&gt;0,"Unapproved","Clear"),IF(I193&lt;=0,"Clear",IF(H193&lt;=0,"Unapproved",IF(AND(OR(E193="Delivered",E193="Invoiced"),J193&lt;H193),"Unbilled","Clear")))))</f>
        <v/>
      </c>
    </row>
    <row r="194" ht="24" customHeight="1" s="31">
      <c r="A194" s="60" t="n"/>
      <c r="B194" s="61" t="n"/>
      <c r="C194" s="60" t="n"/>
      <c r="D194" s="60" t="n"/>
      <c r="E194" s="60" t="n"/>
      <c r="F194" s="63" t="n"/>
      <c r="G194" s="62" t="n"/>
      <c r="H194" s="62" t="n"/>
      <c r="I194" s="63" t="n"/>
      <c r="J194" s="62" t="n"/>
      <c r="K194" s="62" t="n"/>
      <c r="L194" s="57">
        <f>IF(OR(A194="",I194="",K194=""),"",I194*K194)</f>
        <v/>
      </c>
      <c r="M194" s="55">
        <f>IF(A194="","",IF(E194="Declined",IF(I194&gt;0,"Unapproved","Clear"),IF(I194&lt;=0,"Clear",IF(H194&lt;=0,"Unapproved",IF(AND(OR(E194="Delivered",E194="Invoiced"),J194&lt;H194),"Unbilled","Clear")))))</f>
        <v/>
      </c>
    </row>
    <row r="195" ht="24" customHeight="1" s="31">
      <c r="A195" s="60" t="n"/>
      <c r="B195" s="61" t="n"/>
      <c r="C195" s="60" t="n"/>
      <c r="D195" s="60" t="n"/>
      <c r="E195" s="60" t="n"/>
      <c r="F195" s="63" t="n"/>
      <c r="G195" s="62" t="n"/>
      <c r="H195" s="62" t="n"/>
      <c r="I195" s="63" t="n"/>
      <c r="J195" s="62" t="n"/>
      <c r="K195" s="62" t="n"/>
      <c r="L195" s="57">
        <f>IF(OR(A195="",I195="",K195=""),"",I195*K195)</f>
        <v/>
      </c>
      <c r="M195" s="55">
        <f>IF(A195="","",IF(E195="Declined",IF(I195&gt;0,"Unapproved","Clear"),IF(I195&lt;=0,"Clear",IF(H195&lt;=0,"Unapproved",IF(AND(OR(E195="Delivered",E195="Invoiced"),J195&lt;H195),"Unbilled","Clear")))))</f>
        <v/>
      </c>
    </row>
    <row r="196" ht="24" customHeight="1" s="31">
      <c r="A196" s="60" t="n"/>
      <c r="B196" s="61" t="n"/>
      <c r="C196" s="60" t="n"/>
      <c r="D196" s="60" t="n"/>
      <c r="E196" s="60" t="n"/>
      <c r="F196" s="63" t="n"/>
      <c r="G196" s="62" t="n"/>
      <c r="H196" s="62" t="n"/>
      <c r="I196" s="63" t="n"/>
      <c r="J196" s="62" t="n"/>
      <c r="K196" s="62" t="n"/>
      <c r="L196" s="57">
        <f>IF(OR(A196="",I196="",K196=""),"",I196*K196)</f>
        <v/>
      </c>
      <c r="M196" s="55">
        <f>IF(A196="","",IF(E196="Declined",IF(I196&gt;0,"Unapproved","Clear"),IF(I196&lt;=0,"Clear",IF(H196&lt;=0,"Unapproved",IF(AND(OR(E196="Delivered",E196="Invoiced"),J196&lt;H196),"Unbilled","Clear")))))</f>
        <v/>
      </c>
    </row>
    <row r="197" ht="24" customHeight="1" s="31">
      <c r="A197" s="60" t="n"/>
      <c r="B197" s="61" t="n"/>
      <c r="C197" s="60" t="n"/>
      <c r="D197" s="60" t="n"/>
      <c r="E197" s="60" t="n"/>
      <c r="F197" s="63" t="n"/>
      <c r="G197" s="62" t="n"/>
      <c r="H197" s="62" t="n"/>
      <c r="I197" s="63" t="n"/>
      <c r="J197" s="62" t="n"/>
      <c r="K197" s="62" t="n"/>
      <c r="L197" s="57">
        <f>IF(OR(A197="",I197="",K197=""),"",I197*K197)</f>
        <v/>
      </c>
      <c r="M197" s="55">
        <f>IF(A197="","",IF(E197="Declined",IF(I197&gt;0,"Unapproved","Clear"),IF(I197&lt;=0,"Clear",IF(H197&lt;=0,"Unapproved",IF(AND(OR(E197="Delivered",E197="Invoiced"),J197&lt;H197),"Unbilled","Clear")))))</f>
        <v/>
      </c>
    </row>
    <row r="198" ht="24" customHeight="1" s="31">
      <c r="A198" s="60" t="n"/>
      <c r="B198" s="61" t="n"/>
      <c r="C198" s="60" t="n"/>
      <c r="D198" s="60" t="n"/>
      <c r="E198" s="60" t="n"/>
      <c r="F198" s="63" t="n"/>
      <c r="G198" s="62" t="n"/>
      <c r="H198" s="62" t="n"/>
      <c r="I198" s="63" t="n"/>
      <c r="J198" s="62" t="n"/>
      <c r="K198" s="62" t="n"/>
      <c r="L198" s="57">
        <f>IF(OR(A198="",I198="",K198=""),"",I198*K198)</f>
        <v/>
      </c>
      <c r="M198" s="55">
        <f>IF(A198="","",IF(E198="Declined",IF(I198&gt;0,"Unapproved","Clear"),IF(I198&lt;=0,"Clear",IF(H198&lt;=0,"Unapproved",IF(AND(OR(E198="Delivered",E198="Invoiced"),J198&lt;H198),"Unbilled","Clear")))))</f>
        <v/>
      </c>
    </row>
    <row r="199" ht="24" customHeight="1" s="31">
      <c r="A199" s="60" t="n"/>
      <c r="B199" s="61" t="n"/>
      <c r="C199" s="60" t="n"/>
      <c r="D199" s="60" t="n"/>
      <c r="E199" s="60" t="n"/>
      <c r="F199" s="63" t="n"/>
      <c r="G199" s="62" t="n"/>
      <c r="H199" s="62" t="n"/>
      <c r="I199" s="63" t="n"/>
      <c r="J199" s="62" t="n"/>
      <c r="K199" s="62" t="n"/>
      <c r="L199" s="57">
        <f>IF(OR(A199="",I199="",K199=""),"",I199*K199)</f>
        <v/>
      </c>
      <c r="M199" s="55">
        <f>IF(A199="","",IF(E199="Declined",IF(I199&gt;0,"Unapproved","Clear"),IF(I199&lt;=0,"Clear",IF(H199&lt;=0,"Unapproved",IF(AND(OR(E199="Delivered",E199="Invoiced"),J199&lt;H199),"Unbilled","Clear")))))</f>
        <v/>
      </c>
    </row>
    <row r="200" ht="24" customHeight="1" s="31">
      <c r="A200" s="60" t="n"/>
      <c r="B200" s="61" t="n"/>
      <c r="C200" s="60" t="n"/>
      <c r="D200" s="60" t="n"/>
      <c r="E200" s="60" t="n"/>
      <c r="F200" s="63" t="n"/>
      <c r="G200" s="62" t="n"/>
      <c r="H200" s="62" t="n"/>
      <c r="I200" s="63" t="n"/>
      <c r="J200" s="62" t="n"/>
      <c r="K200" s="62" t="n"/>
      <c r="L200" s="57">
        <f>IF(OR(A200="",I200="",K200=""),"",I200*K200)</f>
        <v/>
      </c>
      <c r="M200" s="55">
        <f>IF(A200="","",IF(E200="Declined",IF(I200&gt;0,"Unapproved","Clear"),IF(I200&lt;=0,"Clear",IF(H200&lt;=0,"Unapproved",IF(AND(OR(E200="Delivered",E200="Invoiced"),J200&lt;H200),"Unbilled","Clear")))))</f>
        <v/>
      </c>
    </row>
    <row r="201" ht="24" customHeight="1" s="31">
      <c r="A201" s="60" t="n"/>
      <c r="B201" s="61" t="n"/>
      <c r="C201" s="60" t="n"/>
      <c r="D201" s="60" t="n"/>
      <c r="E201" s="60" t="n"/>
      <c r="F201" s="63" t="n"/>
      <c r="G201" s="62" t="n"/>
      <c r="H201" s="62" t="n"/>
      <c r="I201" s="63" t="n"/>
      <c r="J201" s="62" t="n"/>
      <c r="K201" s="62" t="n"/>
      <c r="L201" s="57">
        <f>IF(OR(A201="",I201="",K201=""),"",I201*K201)</f>
        <v/>
      </c>
      <c r="M201" s="55">
        <f>IF(A201="","",IF(E201="Declined",IF(I201&gt;0,"Unapproved","Clear"),IF(I201&lt;=0,"Clear",IF(H201&lt;=0,"Unapproved",IF(AND(OR(E201="Delivered",E201="Invoiced"),J201&lt;H201),"Unbilled","Clear")))))</f>
        <v/>
      </c>
    </row>
    <row r="202" ht="24" customHeight="1" s="31">
      <c r="A202" s="60" t="n"/>
      <c r="B202" s="61" t="n"/>
      <c r="C202" s="60" t="n"/>
      <c r="D202" s="60" t="n"/>
      <c r="E202" s="60" t="n"/>
      <c r="F202" s="63" t="n"/>
      <c r="G202" s="62" t="n"/>
      <c r="H202" s="62" t="n"/>
      <c r="I202" s="63" t="n"/>
      <c r="J202" s="62" t="n"/>
      <c r="K202" s="62" t="n"/>
      <c r="L202" s="57">
        <f>IF(OR(A202="",I202="",K202=""),"",I202*K202)</f>
        <v/>
      </c>
      <c r="M202" s="55">
        <f>IF(A202="","",IF(E202="Declined",IF(I202&gt;0,"Unapproved","Clear"),IF(I202&lt;=0,"Clear",IF(H202&lt;=0,"Unapproved",IF(AND(OR(E202="Delivered",E202="Invoiced"),J202&lt;H202),"Unbilled","Clear")))))</f>
        <v/>
      </c>
    </row>
    <row r="203" ht="24" customHeight="1" s="31">
      <c r="A203" s="60" t="n"/>
      <c r="B203" s="61" t="n"/>
      <c r="C203" s="60" t="n"/>
      <c r="D203" s="60" t="n"/>
      <c r="E203" s="60" t="n"/>
      <c r="F203" s="63" t="n"/>
      <c r="G203" s="62" t="n"/>
      <c r="H203" s="62" t="n"/>
      <c r="I203" s="63" t="n"/>
      <c r="J203" s="62" t="n"/>
      <c r="K203" s="62" t="n"/>
      <c r="L203" s="57">
        <f>IF(OR(A203="",I203="",K203=""),"",I203*K203)</f>
        <v/>
      </c>
      <c r="M203" s="55">
        <f>IF(A203="","",IF(E203="Declined",IF(I203&gt;0,"Unapproved","Clear"),IF(I203&lt;=0,"Clear",IF(H203&lt;=0,"Unapproved",IF(AND(OR(E203="Delivered",E203="Invoiced"),J203&lt;H203),"Unbilled","Clear")))))</f>
        <v/>
      </c>
    </row>
    <row r="204" ht="24" customHeight="1" s="31">
      <c r="A204" s="60" t="n"/>
      <c r="B204" s="61" t="n"/>
      <c r="C204" s="60" t="n"/>
      <c r="D204" s="60" t="n"/>
      <c r="E204" s="60" t="n"/>
      <c r="F204" s="63" t="n"/>
      <c r="G204" s="62" t="n"/>
      <c r="H204" s="62" t="n"/>
      <c r="I204" s="63" t="n"/>
      <c r="J204" s="62" t="n"/>
      <c r="K204" s="62" t="n"/>
      <c r="L204" s="57">
        <f>IF(OR(A204="",I204="",K204=""),"",I204*K204)</f>
        <v/>
      </c>
      <c r="M204" s="55">
        <f>IF(A204="","",IF(E204="Declined",IF(I204&gt;0,"Unapproved","Clear"),IF(I204&lt;=0,"Clear",IF(H204&lt;=0,"Unapproved",IF(AND(OR(E204="Delivered",E204="Invoiced"),J204&lt;H204),"Unbilled","Clear")))))</f>
        <v/>
      </c>
    </row>
    <row r="205" ht="24" customHeight="1" s="31">
      <c r="A205" s="60" t="n"/>
      <c r="B205" s="61" t="n"/>
      <c r="C205" s="60" t="n"/>
      <c r="D205" s="60" t="n"/>
      <c r="E205" s="60" t="n"/>
      <c r="F205" s="63" t="n"/>
      <c r="G205" s="62" t="n"/>
      <c r="H205" s="62" t="n"/>
      <c r="I205" s="63" t="n"/>
      <c r="J205" s="62" t="n"/>
      <c r="K205" s="62" t="n"/>
      <c r="L205" s="57">
        <f>IF(OR(A205="",I205="",K205=""),"",I205*K205)</f>
        <v/>
      </c>
      <c r="M205" s="55">
        <f>IF(A205="","",IF(E205="Declined",IF(I205&gt;0,"Unapproved","Clear"),IF(I205&lt;=0,"Clear",IF(H205&lt;=0,"Unapproved",IF(AND(OR(E205="Delivered",E205="Invoiced"),J205&lt;H205),"Unbilled","Clear")))))</f>
        <v/>
      </c>
    </row>
    <row r="206" ht="24" customHeight="1" s="31">
      <c r="A206" s="60" t="n"/>
      <c r="B206" s="61" t="n"/>
      <c r="C206" s="60" t="n"/>
      <c r="D206" s="60" t="n"/>
      <c r="E206" s="60" t="n"/>
      <c r="F206" s="63" t="n"/>
      <c r="G206" s="62" t="n"/>
      <c r="H206" s="62" t="n"/>
      <c r="I206" s="63" t="n"/>
      <c r="J206" s="62" t="n"/>
      <c r="K206" s="62" t="n"/>
      <c r="L206" s="57">
        <f>IF(OR(A206="",I206="",K206=""),"",I206*K206)</f>
        <v/>
      </c>
      <c r="M206" s="55">
        <f>IF(A206="","",IF(E206="Declined",IF(I206&gt;0,"Unapproved","Clear"),IF(I206&lt;=0,"Clear",IF(H206&lt;=0,"Unapproved",IF(AND(OR(E206="Delivered",E206="Invoiced"),J206&lt;H206),"Unbilled","Clear")))))</f>
        <v/>
      </c>
    </row>
  </sheetData>
  <mergeCells count="3">
    <mergeCell ref="A1:M2"/>
    <mergeCell ref="A3:M3"/>
    <mergeCell ref="A4:M4"/>
  </mergeCells>
  <conditionalFormatting sqref="M7:M206">
    <cfRule type="containsText" rank="0" priority="2" equalAverage="0" operator="containsText" aboveAverage="0" dxfId="8" text="Unapproved" percent="0" bottom="0">
      <formula>NOT(ISERROR(SEARCH("Unapproved",M7)))</formula>
    </cfRule>
    <cfRule type="containsText" rank="0" priority="3" equalAverage="0" operator="containsText" aboveAverage="0" dxfId="9" text="Unbilled" percent="0" bottom="0">
      <formula>NOT(ISERROR(SEARCH("Unbilled",M7)))</formula>
    </cfRule>
  </conditionalFormatting>
  <dataValidations count="4">
    <dataValidation sqref="B7:B206" showDropDown="0" showInputMessage="1" showErrorMessage="1" allowBlank="1" type="date" errorStyle="stop" operator="between">
      <formula1>36526</formula1>
      <formula2>73415</formula2>
    </dataValidation>
    <dataValidation sqref="C7:C206" showDropDown="0" showInputMessage="1" showErrorMessage="1" allowBlank="1" type="list" errorStyle="stop" operator="between">
      <formula1>ProjectIDs</formula1>
      <formula2>0</formula2>
    </dataValidation>
    <dataValidation sqref="F7:K206" showDropDown="0" showInputMessage="1" showErrorMessage="1" allowBlank="1" type="decimal" errorStyle="stop" operator="greaterThanOrEqual">
      <formula1>0</formula1>
      <formula2>0</formula2>
    </dataValidation>
    <dataValidation sqref="E7:E206" showDropDown="0" showInputMessage="1" showErrorMessage="1" allowBlank="1" type="list" errorStyle="stop" operator="between">
      <formula1>ScopeStatus</formula1>
      <formula2>0</formula2>
    </dataValidation>
  </dataValidations>
  <printOptions horizontalCentered="0" verticalCentered="0" headings="0" gridLines="0" gridLinesSet="1"/>
  <pageMargins left="0.25" right="0.25" top="0.4" bottom="0.4" header="0.511811023622047" footer="0.511811023622047"/>
  <pageSetup orientation="landscape" paperSize="1" scale="100" fitToHeight="0" fitToWidth="1" pageOrder="downThenOver" blackAndWhite="0" draft="0" horizontalDpi="300" verticalDpi="300" copies="1"/>
  <tableParts count="1">
    <tablePart xmlns:r="http://schemas.openxmlformats.org/officeDocument/2006/relationships" r:id="rId1"/>
  </tableParts>
</worksheet>
</file>

<file path=xl/worksheets/sheet6.xml><?xml version="1.0" encoding="utf-8"?>
<worksheet xmlns="http://schemas.openxmlformats.org/spreadsheetml/2006/main">
  <sheetPr filterMode="0">
    <outlinePr summaryBelow="1" summaryRight="1"/>
    <pageSetUpPr fitToPage="0"/>
  </sheetPr>
  <dimension ref="A1:E20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59765625" defaultRowHeight="15" zeroHeight="0" outlineLevelRow="0"/>
  <sheetData>
    <row r="1" ht="15" customHeight="1" s="31">
      <c r="A1" s="30" t="inlineStr">
        <is>
          <t>Status</t>
        </is>
      </c>
      <c r="C1" s="30" t="inlineStr">
        <is>
          <t>Scope Status</t>
        </is>
      </c>
      <c r="E1" s="30" t="inlineStr">
        <is>
          <t>Currency code</t>
        </is>
      </c>
    </row>
    <row r="2" ht="15" customHeight="1" s="31">
      <c r="A2" s="30" t="inlineStr">
        <is>
          <t>Planning</t>
        </is>
      </c>
      <c r="C2" s="30" t="inlineStr">
        <is>
          <t>Identified</t>
        </is>
      </c>
      <c r="E2" s="30" t="inlineStr">
        <is>
          <t>USD</t>
        </is>
      </c>
    </row>
    <row r="3" ht="15" customHeight="1" s="31">
      <c r="A3" s="30" t="inlineStr">
        <is>
          <t>Active</t>
        </is>
      </c>
      <c r="C3" s="30" t="inlineStr">
        <is>
          <t>Quoted</t>
        </is>
      </c>
      <c r="E3" s="30" t="inlineStr">
        <is>
          <t>EUR</t>
        </is>
      </c>
    </row>
    <row r="4" ht="15" customHeight="1" s="31">
      <c r="A4" s="30" t="inlineStr">
        <is>
          <t>On Hold</t>
        </is>
      </c>
      <c r="C4" s="30" t="inlineStr">
        <is>
          <t>Approved</t>
        </is>
      </c>
      <c r="E4" s="30" t="inlineStr">
        <is>
          <t>GBP</t>
        </is>
      </c>
    </row>
    <row r="5" ht="15" customHeight="1" s="31">
      <c r="A5" s="30" t="inlineStr">
        <is>
          <t>Complete</t>
        </is>
      </c>
      <c r="C5" s="30" t="inlineStr">
        <is>
          <t>In Progress</t>
        </is>
      </c>
      <c r="E5" s="30" t="inlineStr">
        <is>
          <t>CAD</t>
        </is>
      </c>
    </row>
    <row r="6" ht="15" customHeight="1" s="31">
      <c r="C6" s="30" t="inlineStr">
        <is>
          <t>Delivered</t>
        </is>
      </c>
      <c r="E6" s="30" t="inlineStr">
        <is>
          <t>AUD</t>
        </is>
      </c>
    </row>
    <row r="7" ht="15" customHeight="1" s="31">
      <c r="C7" s="30" t="inlineStr">
        <is>
          <t>Invoiced</t>
        </is>
      </c>
      <c r="E7" s="30" t="inlineStr">
        <is>
          <t>NZD</t>
        </is>
      </c>
    </row>
    <row r="8" ht="15" customHeight="1" s="31">
      <c r="C8" s="30" t="inlineStr">
        <is>
          <t>Declined</t>
        </is>
      </c>
      <c r="E8" s="30" t="inlineStr">
        <is>
          <t>SGD</t>
        </is>
      </c>
    </row>
    <row r="9" ht="15" customHeight="1" s="31">
      <c r="E9" s="30" t="inlineStr">
        <is>
          <t>HKD</t>
        </is>
      </c>
    </row>
    <row r="10" ht="15" customHeight="1" s="31">
      <c r="E10" s="30" t="inlineStr">
        <is>
          <t>JPY</t>
        </is>
      </c>
    </row>
    <row r="11" ht="15" customHeight="1" s="31">
      <c r="E11" s="30" t="inlineStr">
        <is>
          <t>IDR</t>
        </is>
      </c>
    </row>
    <row r="12" ht="15" customHeight="1" s="31">
      <c r="E12" s="30" t="inlineStr">
        <is>
          <t>INR</t>
        </is>
      </c>
    </row>
    <row r="13" ht="15" customHeight="1" s="31">
      <c r="E13" s="30" t="inlineStr">
        <is>
          <t>CHF</t>
        </is>
      </c>
    </row>
    <row r="14" ht="15" customHeight="1" s="31">
      <c r="E14" s="30" t="inlineStr">
        <is>
          <t>SEK</t>
        </is>
      </c>
    </row>
    <row r="15" ht="15" customHeight="1" s="31">
      <c r="E15" s="30" t="inlineStr">
        <is>
          <t>NOK</t>
        </is>
      </c>
    </row>
    <row r="16" ht="15" customHeight="1" s="31">
      <c r="E16" s="30" t="inlineStr">
        <is>
          <t>DKK</t>
        </is>
      </c>
    </row>
    <row r="17" ht="15" customHeight="1" s="31">
      <c r="E17" s="30" t="inlineStr">
        <is>
          <t>AED</t>
        </is>
      </c>
    </row>
    <row r="18" ht="15" customHeight="1" s="31">
      <c r="E18" s="30" t="inlineStr">
        <is>
          <t>ZAR</t>
        </is>
      </c>
    </row>
    <row r="19" ht="15" customHeight="1" s="31">
      <c r="E19" s="30" t="inlineStr">
        <is>
          <t>MXN</t>
        </is>
      </c>
    </row>
    <row r="20" ht="15" customHeight="1" s="31">
      <c r="E20" s="30" t="inlineStr">
        <is>
          <t>BRL</t>
        </is>
      </c>
    </row>
  </sheetData>
  <printOptions horizontalCentered="0" verticalCentered="0" headings="0" gridLines="0" gridLinesSet="1"/>
  <pageMargins left="0.7" right="0.7" top="0.75" bottom="0.75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Agency Margin Control Kit</dc:creator>
  <dc:title xmlns:dc="http://purl.org/dc/elements/1.1/">Agency Margin Control Kit</dc:title>
  <dc:description xmlns:dc="http://purl.org/dc/elements/1.1/">Fictional demonstration data. No external or paid assets used.</dc:description>
  <dc:subject xmlns:dc="http://purl.org/dc/elements/1.1/">Planned vs actual project hours, labor cost, margin, and out-of-scope work</dc:subject>
  <dc:language xmlns:dc="http://purl.org/dc/elements/1.1/">en-US</dc:language>
  <dcterms:created xmlns:dcterms="http://purl.org/dc/terms/" xmlns:xsi="http://www.w3.org/2001/XMLSchema-instance" xsi:type="dcterms:W3CDTF">2026-11-02T13:12:34Z</dcterms:created>
  <dcterms:modified xmlns:dcterms="http://purl.org/dc/terms/" xmlns:xsi="http://www.w3.org/2001/XMLSchema-instance" xsi:type="dcterms:W3CDTF">2026-11-02T14:15:52Z</dcterms:modified>
  <cp:revision>1</cp:revision>
  <cp:keywords>agency project margin timesheet scope creep spreadsheet</cp:keywords>
</cp:coreProperties>
</file>